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rojcha2\Desktop\Private\999 Web Book\"/>
    </mc:Choice>
  </mc:AlternateContent>
  <xr:revisionPtr revIDLastSave="0" documentId="13_ncr:1_{1B04B635-551A-463E-BA8E-C00293477626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Retire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0" i="1" l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O16" i="1"/>
  <c r="O15" i="1"/>
  <c r="O14" i="1"/>
  <c r="O13" i="1"/>
  <c r="O12" i="1"/>
  <c r="G12" i="1"/>
  <c r="O11" i="1"/>
  <c r="G11" i="1"/>
  <c r="F35" i="1" s="1"/>
  <c r="G35" i="1" s="1"/>
  <c r="O10" i="1"/>
  <c r="O9" i="1"/>
  <c r="O8" i="1"/>
  <c r="O7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O6" i="1"/>
  <c r="P6" i="1" s="1"/>
  <c r="L6" i="1"/>
  <c r="L7" i="1" s="1"/>
  <c r="F68" i="1" l="1"/>
  <c r="G68" i="1" s="1"/>
  <c r="F24" i="1"/>
  <c r="G24" i="1" s="1"/>
  <c r="C33" i="1"/>
  <c r="F57" i="1"/>
  <c r="G57" i="1" s="1"/>
  <c r="C30" i="1"/>
  <c r="F36" i="1"/>
  <c r="G36" i="1" s="1"/>
  <c r="C44" i="1"/>
  <c r="F58" i="1"/>
  <c r="G58" i="1" s="1"/>
  <c r="C65" i="1"/>
  <c r="C72" i="1"/>
  <c r="C22" i="1"/>
  <c r="C55" i="1"/>
  <c r="F67" i="1"/>
  <c r="G67" i="1" s="1"/>
  <c r="C80" i="1"/>
  <c r="Q6" i="1"/>
  <c r="R6" i="1" s="1"/>
  <c r="M7" i="1" s="1"/>
  <c r="P7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F78" i="1"/>
  <c r="G78" i="1" s="1"/>
  <c r="C76" i="1"/>
  <c r="F70" i="1"/>
  <c r="G70" i="1" s="1"/>
  <c r="F80" i="1"/>
  <c r="G80" i="1" s="1"/>
  <c r="C78" i="1"/>
  <c r="F72" i="1"/>
  <c r="G72" i="1" s="1"/>
  <c r="C70" i="1"/>
  <c r="F64" i="1"/>
  <c r="G64" i="1" s="1"/>
  <c r="C62" i="1"/>
  <c r="F56" i="1"/>
  <c r="G56" i="1" s="1"/>
  <c r="C54" i="1"/>
  <c r="F48" i="1"/>
  <c r="G48" i="1" s="1"/>
  <c r="C46" i="1"/>
  <c r="F40" i="1"/>
  <c r="G40" i="1" s="1"/>
  <c r="C38" i="1"/>
  <c r="F32" i="1"/>
  <c r="G32" i="1" s="1"/>
  <c r="F77" i="1"/>
  <c r="G77" i="1" s="1"/>
  <c r="C75" i="1"/>
  <c r="F69" i="1"/>
  <c r="G69" i="1" s="1"/>
  <c r="C67" i="1"/>
  <c r="F61" i="1"/>
  <c r="G61" i="1" s="1"/>
  <c r="C59" i="1"/>
  <c r="F53" i="1"/>
  <c r="G53" i="1" s="1"/>
  <c r="C51" i="1"/>
  <c r="F45" i="1"/>
  <c r="G45" i="1" s="1"/>
  <c r="C43" i="1"/>
  <c r="F37" i="1"/>
  <c r="G37" i="1" s="1"/>
  <c r="C35" i="1"/>
  <c r="F79" i="1"/>
  <c r="G79" i="1" s="1"/>
  <c r="C77" i="1"/>
  <c r="F71" i="1"/>
  <c r="G71" i="1" s="1"/>
  <c r="C69" i="1"/>
  <c r="F63" i="1"/>
  <c r="G63" i="1" s="1"/>
  <c r="C61" i="1"/>
  <c r="F55" i="1"/>
  <c r="G55" i="1" s="1"/>
  <c r="C53" i="1"/>
  <c r="F47" i="1"/>
  <c r="G47" i="1" s="1"/>
  <c r="C45" i="1"/>
  <c r="F39" i="1"/>
  <c r="G39" i="1" s="1"/>
  <c r="C37" i="1"/>
  <c r="F31" i="1"/>
  <c r="G31" i="1" s="1"/>
  <c r="C19" i="1"/>
  <c r="F21" i="1"/>
  <c r="G21" i="1" s="1"/>
  <c r="C27" i="1"/>
  <c r="F29" i="1"/>
  <c r="G29" i="1" s="1"/>
  <c r="F46" i="1"/>
  <c r="G46" i="1" s="1"/>
  <c r="C56" i="1"/>
  <c r="C58" i="1"/>
  <c r="F73" i="1"/>
  <c r="G73" i="1" s="1"/>
  <c r="C17" i="1"/>
  <c r="F19" i="1"/>
  <c r="G19" i="1" s="1"/>
  <c r="C25" i="1"/>
  <c r="F27" i="1"/>
  <c r="G27" i="1" s="1"/>
  <c r="C32" i="1"/>
  <c r="C34" i="1"/>
  <c r="F54" i="1"/>
  <c r="G54" i="1" s="1"/>
  <c r="C64" i="1"/>
  <c r="C66" i="1"/>
  <c r="C71" i="1"/>
  <c r="F76" i="1"/>
  <c r="G76" i="1" s="1"/>
  <c r="C79" i="1"/>
  <c r="C20" i="1"/>
  <c r="F22" i="1"/>
  <c r="G22" i="1" s="1"/>
  <c r="C28" i="1"/>
  <c r="F30" i="1"/>
  <c r="G30" i="1" s="1"/>
  <c r="C31" i="1"/>
  <c r="F33" i="1"/>
  <c r="G33" i="1" s="1"/>
  <c r="F34" i="1"/>
  <c r="G34" i="1" s="1"/>
  <c r="C41" i="1"/>
  <c r="F43" i="1"/>
  <c r="G43" i="1" s="1"/>
  <c r="F44" i="1"/>
  <c r="G44" i="1" s="1"/>
  <c r="C52" i="1"/>
  <c r="C63" i="1"/>
  <c r="F65" i="1"/>
  <c r="G65" i="1" s="1"/>
  <c r="F66" i="1"/>
  <c r="G66" i="1" s="1"/>
  <c r="F17" i="1"/>
  <c r="G17" i="1" s="1"/>
  <c r="C23" i="1"/>
  <c r="F25" i="1"/>
  <c r="G25" i="1" s="1"/>
  <c r="C40" i="1"/>
  <c r="C42" i="1"/>
  <c r="F62" i="1"/>
  <c r="G62" i="1" s="1"/>
  <c r="F75" i="1"/>
  <c r="G75" i="1" s="1"/>
  <c r="C18" i="1"/>
  <c r="F20" i="1"/>
  <c r="G20" i="1" s="1"/>
  <c r="C26" i="1"/>
  <c r="F28" i="1"/>
  <c r="G28" i="1" s="1"/>
  <c r="C39" i="1"/>
  <c r="F41" i="1"/>
  <c r="G41" i="1" s="1"/>
  <c r="F42" i="1"/>
  <c r="G42" i="1" s="1"/>
  <c r="C49" i="1"/>
  <c r="F51" i="1"/>
  <c r="G51" i="1" s="1"/>
  <c r="F52" i="1"/>
  <c r="G52" i="1" s="1"/>
  <c r="C60" i="1"/>
  <c r="C21" i="1"/>
  <c r="F23" i="1"/>
  <c r="G23" i="1" s="1"/>
  <c r="C29" i="1"/>
  <c r="F38" i="1"/>
  <c r="G38" i="1" s="1"/>
  <c r="C48" i="1"/>
  <c r="C50" i="1"/>
  <c r="C74" i="1"/>
  <c r="F18" i="1"/>
  <c r="G18" i="1" s="1"/>
  <c r="C24" i="1"/>
  <c r="F26" i="1"/>
  <c r="G26" i="1" s="1"/>
  <c r="C36" i="1"/>
  <c r="C47" i="1"/>
  <c r="F49" i="1"/>
  <c r="G49" i="1" s="1"/>
  <c r="F50" i="1"/>
  <c r="G50" i="1" s="1"/>
  <c r="C57" i="1"/>
  <c r="F59" i="1"/>
  <c r="G59" i="1" s="1"/>
  <c r="F60" i="1"/>
  <c r="G60" i="1" s="1"/>
  <c r="C68" i="1"/>
  <c r="C73" i="1"/>
  <c r="F74" i="1"/>
  <c r="G74" i="1" s="1"/>
  <c r="Q7" i="1" l="1"/>
  <c r="R7" i="1" s="1"/>
  <c r="M8" i="1" s="1"/>
  <c r="P8" i="1" s="1"/>
  <c r="G13" i="1"/>
  <c r="O5" i="1"/>
  <c r="Q8" i="1" l="1"/>
  <c r="R8" i="1" s="1"/>
  <c r="M9" i="1" s="1"/>
  <c r="P9" i="1" s="1"/>
  <c r="Q9" i="1" l="1"/>
  <c r="R9" i="1" s="1"/>
  <c r="M10" i="1" s="1"/>
  <c r="P10" i="1" s="1"/>
  <c r="Q10" i="1" l="1"/>
  <c r="R10" i="1" s="1"/>
  <c r="M11" i="1" s="1"/>
  <c r="P11" i="1" s="1"/>
  <c r="Q11" i="1" l="1"/>
  <c r="R11" i="1" s="1"/>
  <c r="M12" i="1" s="1"/>
  <c r="P12" i="1" s="1"/>
  <c r="Q12" i="1" l="1"/>
  <c r="R12" i="1" s="1"/>
  <c r="M13" i="1" s="1"/>
  <c r="P13" i="1" s="1"/>
  <c r="Q13" i="1" l="1"/>
  <c r="R13" i="1" s="1"/>
  <c r="M14" i="1" s="1"/>
  <c r="P14" i="1" s="1"/>
  <c r="Q14" i="1" l="1"/>
  <c r="R14" i="1" s="1"/>
  <c r="M15" i="1" s="1"/>
  <c r="P15" i="1" s="1"/>
  <c r="Q15" i="1" l="1"/>
  <c r="R15" i="1" s="1"/>
  <c r="M16" i="1" s="1"/>
  <c r="P16" i="1" s="1"/>
  <c r="Q16" i="1" l="1"/>
  <c r="R16" i="1"/>
  <c r="M17" i="1" s="1"/>
  <c r="P17" i="1" s="1"/>
  <c r="Q17" i="1" l="1"/>
  <c r="R17" i="1" s="1"/>
  <c r="M18" i="1" s="1"/>
  <c r="P18" i="1" s="1"/>
  <c r="Q18" i="1" l="1"/>
  <c r="R18" i="1" s="1"/>
  <c r="M19" i="1" s="1"/>
  <c r="P19" i="1" s="1"/>
  <c r="Q19" i="1" l="1"/>
  <c r="R19" i="1" s="1"/>
  <c r="M20" i="1" s="1"/>
  <c r="P20" i="1" s="1"/>
  <c r="Q20" i="1" l="1"/>
  <c r="R20" i="1" s="1"/>
  <c r="M21" i="1" s="1"/>
  <c r="P21" i="1" s="1"/>
  <c r="Q21" i="1" l="1"/>
  <c r="R21" i="1" s="1"/>
  <c r="M22" i="1" s="1"/>
  <c r="P22" i="1" s="1"/>
  <c r="Q22" i="1" l="1"/>
  <c r="R22" i="1" s="1"/>
  <c r="M23" i="1" s="1"/>
  <c r="P23" i="1" s="1"/>
  <c r="Q23" i="1" l="1"/>
  <c r="R23" i="1" s="1"/>
  <c r="M24" i="1" s="1"/>
  <c r="P24" i="1" s="1"/>
  <c r="Q24" i="1" l="1"/>
  <c r="R24" i="1" s="1"/>
  <c r="M25" i="1" s="1"/>
  <c r="P25" i="1" s="1"/>
  <c r="Q25" i="1" l="1"/>
  <c r="R25" i="1" s="1"/>
  <c r="M26" i="1" s="1"/>
  <c r="P26" i="1" s="1"/>
  <c r="Q26" i="1" l="1"/>
  <c r="R26" i="1" s="1"/>
  <c r="M27" i="1" s="1"/>
  <c r="P27" i="1" s="1"/>
  <c r="Q27" i="1" l="1"/>
  <c r="R27" i="1" s="1"/>
  <c r="M28" i="1" s="1"/>
  <c r="P28" i="1" s="1"/>
  <c r="Q28" i="1" l="1"/>
  <c r="R28" i="1" s="1"/>
  <c r="M29" i="1" s="1"/>
  <c r="P29" i="1" s="1"/>
  <c r="Q29" i="1" l="1"/>
  <c r="R29" i="1" s="1"/>
  <c r="M30" i="1" s="1"/>
  <c r="P30" i="1" s="1"/>
  <c r="Q30" i="1" l="1"/>
  <c r="R30" i="1" s="1"/>
  <c r="M31" i="1" s="1"/>
  <c r="P31" i="1" s="1"/>
  <c r="Q31" i="1" l="1"/>
  <c r="R31" i="1" s="1"/>
  <c r="M32" i="1" s="1"/>
  <c r="P32" i="1" s="1"/>
  <c r="Q32" i="1" l="1"/>
  <c r="R32" i="1" s="1"/>
  <c r="M33" i="1" s="1"/>
  <c r="P33" i="1" s="1"/>
  <c r="Q33" i="1" l="1"/>
  <c r="R33" i="1" s="1"/>
  <c r="M34" i="1" s="1"/>
  <c r="P34" i="1" s="1"/>
  <c r="Q34" i="1" l="1"/>
  <c r="R34" i="1" s="1"/>
  <c r="M35" i="1" s="1"/>
  <c r="P35" i="1" s="1"/>
  <c r="Q35" i="1" l="1"/>
  <c r="R35" i="1" s="1"/>
  <c r="M36" i="1" s="1"/>
  <c r="P36" i="1" s="1"/>
  <c r="Q36" i="1" l="1"/>
  <c r="R36" i="1" s="1"/>
  <c r="M37" i="1" s="1"/>
  <c r="P37" i="1" s="1"/>
  <c r="Q37" i="1" l="1"/>
  <c r="R37" i="1" s="1"/>
  <c r="M38" i="1" s="1"/>
  <c r="P38" i="1" s="1"/>
  <c r="Q38" i="1" l="1"/>
  <c r="R38" i="1" s="1"/>
  <c r="M39" i="1" s="1"/>
  <c r="P39" i="1" s="1"/>
  <c r="Q39" i="1" l="1"/>
  <c r="R39" i="1" s="1"/>
  <c r="M40" i="1" s="1"/>
  <c r="P40" i="1" s="1"/>
  <c r="Q40" i="1" l="1"/>
  <c r="R40" i="1" s="1"/>
  <c r="M41" i="1" s="1"/>
  <c r="P41" i="1" s="1"/>
  <c r="Q41" i="1" l="1"/>
  <c r="R41" i="1" s="1"/>
  <c r="M42" i="1" s="1"/>
  <c r="P42" i="1" s="1"/>
  <c r="Q42" i="1" l="1"/>
  <c r="R42" i="1" s="1"/>
  <c r="M43" i="1" s="1"/>
  <c r="P43" i="1" s="1"/>
  <c r="Q43" i="1" l="1"/>
  <c r="R43" i="1" s="1"/>
  <c r="M44" i="1" s="1"/>
  <c r="P44" i="1" s="1"/>
  <c r="Q44" i="1" l="1"/>
  <c r="R44" i="1"/>
  <c r="M45" i="1" s="1"/>
  <c r="P45" i="1" s="1"/>
  <c r="Q45" i="1" l="1"/>
  <c r="R45" i="1" s="1"/>
  <c r="M46" i="1" s="1"/>
  <c r="P46" i="1" s="1"/>
  <c r="Q46" i="1" l="1"/>
  <c r="R46" i="1" s="1"/>
  <c r="M47" i="1" s="1"/>
  <c r="P47" i="1" s="1"/>
  <c r="Q47" i="1" l="1"/>
  <c r="R47" i="1" s="1"/>
  <c r="M48" i="1" s="1"/>
  <c r="P48" i="1" s="1"/>
  <c r="Q48" i="1" l="1"/>
  <c r="R48" i="1" s="1"/>
  <c r="M49" i="1" s="1"/>
  <c r="P49" i="1" s="1"/>
  <c r="Q49" i="1" l="1"/>
  <c r="R49" i="1" s="1"/>
  <c r="M50" i="1" s="1"/>
  <c r="P50" i="1" s="1"/>
  <c r="Q50" i="1" l="1"/>
  <c r="R50" i="1"/>
  <c r="M51" i="1" s="1"/>
  <c r="P51" i="1" s="1"/>
  <c r="Q51" i="1" l="1"/>
  <c r="R51" i="1"/>
  <c r="M52" i="1" s="1"/>
  <c r="P52" i="1" s="1"/>
  <c r="Q52" i="1" l="1"/>
  <c r="R52" i="1" s="1"/>
  <c r="M53" i="1" s="1"/>
  <c r="P53" i="1" s="1"/>
  <c r="Q53" i="1" l="1"/>
  <c r="R53" i="1" s="1"/>
  <c r="M54" i="1" s="1"/>
  <c r="P54" i="1" s="1"/>
  <c r="Q54" i="1" l="1"/>
  <c r="R54" i="1" s="1"/>
  <c r="M55" i="1" s="1"/>
  <c r="P55" i="1" s="1"/>
  <c r="Q55" i="1" l="1"/>
  <c r="R55" i="1" s="1"/>
  <c r="M56" i="1" s="1"/>
  <c r="P56" i="1" s="1"/>
  <c r="Q56" i="1" l="1"/>
  <c r="R56" i="1" s="1"/>
  <c r="M57" i="1" s="1"/>
  <c r="P57" i="1" s="1"/>
  <c r="Q57" i="1" l="1"/>
  <c r="R57" i="1" s="1"/>
  <c r="M58" i="1" s="1"/>
  <c r="P58" i="1" s="1"/>
  <c r="Q58" i="1" l="1"/>
  <c r="R58" i="1" s="1"/>
  <c r="M59" i="1" s="1"/>
  <c r="P59" i="1" s="1"/>
  <c r="Q59" i="1" l="1"/>
  <c r="R59" i="1"/>
  <c r="M60" i="1" s="1"/>
  <c r="P60" i="1" s="1"/>
  <c r="Q60" i="1" l="1"/>
  <c r="R60" i="1" s="1"/>
  <c r="M61" i="1" s="1"/>
  <c r="P61" i="1" s="1"/>
  <c r="Q61" i="1" l="1"/>
  <c r="R61" i="1" s="1"/>
  <c r="M62" i="1" s="1"/>
  <c r="P62" i="1" s="1"/>
  <c r="Q62" i="1" l="1"/>
  <c r="R62" i="1" s="1"/>
  <c r="M63" i="1" s="1"/>
  <c r="P63" i="1" s="1"/>
  <c r="Q63" i="1" l="1"/>
  <c r="R63" i="1" s="1"/>
  <c r="M64" i="1" s="1"/>
  <c r="P64" i="1" s="1"/>
  <c r="Q64" i="1" l="1"/>
  <c r="R64" i="1" s="1"/>
  <c r="M65" i="1" s="1"/>
  <c r="P65" i="1" s="1"/>
  <c r="Q65" i="1" l="1"/>
  <c r="R65" i="1" s="1"/>
  <c r="M66" i="1" s="1"/>
  <c r="P66" i="1" s="1"/>
  <c r="Q66" i="1" l="1"/>
  <c r="R66" i="1"/>
  <c r="M67" i="1" s="1"/>
  <c r="P67" i="1" s="1"/>
  <c r="Q67" i="1" l="1"/>
  <c r="R67" i="1"/>
  <c r="M68" i="1" s="1"/>
  <c r="P68" i="1" s="1"/>
  <c r="Q68" i="1" l="1"/>
  <c r="R68" i="1" s="1"/>
  <c r="M69" i="1" s="1"/>
  <c r="P69" i="1" s="1"/>
  <c r="Q69" i="1" l="1"/>
  <c r="R69" i="1" s="1"/>
  <c r="M70" i="1" s="1"/>
  <c r="P70" i="1" s="1"/>
  <c r="Q70" i="1" l="1"/>
  <c r="R70" i="1" s="1"/>
  <c r="M71" i="1" s="1"/>
  <c r="P71" i="1" s="1"/>
  <c r="Q71" i="1" l="1"/>
  <c r="R71" i="1" s="1"/>
  <c r="M72" i="1" s="1"/>
  <c r="P72" i="1" s="1"/>
  <c r="Q72" i="1" l="1"/>
  <c r="R72" i="1" s="1"/>
  <c r="M73" i="1" s="1"/>
  <c r="P73" i="1" s="1"/>
  <c r="Q73" i="1" l="1"/>
  <c r="R73" i="1"/>
  <c r="M74" i="1" s="1"/>
  <c r="P74" i="1" s="1"/>
  <c r="Q74" i="1" l="1"/>
  <c r="R74" i="1"/>
  <c r="M75" i="1" s="1"/>
  <c r="P75" i="1" s="1"/>
  <c r="Q75" i="1" l="1"/>
  <c r="R75" i="1"/>
  <c r="M76" i="1" s="1"/>
  <c r="P76" i="1" s="1"/>
  <c r="Q76" i="1" l="1"/>
  <c r="R76" i="1" s="1"/>
  <c r="M77" i="1" s="1"/>
  <c r="P77" i="1" s="1"/>
  <c r="Q77" i="1" l="1"/>
  <c r="R77" i="1" s="1"/>
  <c r="M78" i="1" s="1"/>
  <c r="P78" i="1" s="1"/>
  <c r="Q78" i="1" l="1"/>
  <c r="R78" i="1" s="1"/>
  <c r="M79" i="1" s="1"/>
  <c r="P79" i="1" s="1"/>
  <c r="Q79" i="1" l="1"/>
  <c r="R79" i="1" s="1"/>
  <c r="M80" i="1" s="1"/>
  <c r="P80" i="1" s="1"/>
  <c r="Q80" i="1" l="1"/>
  <c r="R80" i="1" s="1"/>
</calcChain>
</file>

<file path=xl/sharedStrings.xml><?xml version="1.0" encoding="utf-8"?>
<sst xmlns="http://schemas.openxmlformats.org/spreadsheetml/2006/main" count="28" uniqueCount="26">
  <si>
    <t>1. ปัจจุบันอายุเท่าไหร่</t>
  </si>
  <si>
    <t>ปี</t>
  </si>
  <si>
    <t>อายุ</t>
  </si>
  <si>
    <t>เงินเริ่มต้น</t>
  </si>
  <si>
    <t>ออมต่อเดือน</t>
  </si>
  <si>
    <t>รวมเงินออม</t>
  </si>
  <si>
    <t>รวมเป็นเงิน</t>
  </si>
  <si>
    <t>ผลตอบแทนต่อปี</t>
  </si>
  <si>
    <t>รวมผลกำไร</t>
  </si>
  <si>
    <t>2. วางแผนเกษียณไว้ตอนอายุเท่าไหร่</t>
  </si>
  <si>
    <t>3. วางแผนใช้เงินก้อนนี้ไปถึงอายุเท่าไหร่</t>
  </si>
  <si>
    <t>2564</t>
  </si>
  <si>
    <t>4. หลังเกษียณจะมีค่าใช้จ่ายต่อเดือนเท่าไหร่</t>
  </si>
  <si>
    <t>5. เงินเฟ้อต่อปี(สมมติฐาน)</t>
  </si>
  <si>
    <t>จำนวนปีที่จะลงทุน</t>
  </si>
  <si>
    <t>จำนวนปีที่ใช้เงินหลังเกษียณ</t>
  </si>
  <si>
    <t>ต้องมีเงินในวันเกษียณทั้งสิ้น</t>
  </si>
  <si>
    <t>เงินเดือนหลังเกษียณ</t>
  </si>
  <si>
    <t>ปีที่</t>
  </si>
  <si>
    <t>เงินเดือน</t>
  </si>
  <si>
    <t>เงินปี</t>
  </si>
  <si>
    <t>กรอกข้อมูลเบื้องต้น</t>
  </si>
  <si>
    <t>ตั้งเป้าหมาย</t>
  </si>
  <si>
    <t>ช่องสีเหลืองคือกรอกข้อมูล</t>
  </si>
  <si>
    <t>ช่องเขียวคือเป้าหมาย</t>
  </si>
  <si>
    <t>คำนวณการออมและลงทุนเพื่อเกษียณ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</si>
</sst>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FFFFFF"/>
      <name val="Arial"/>
      <scheme val="minor"/>
    </font>
    <font>
      <b/>
      <sz val="10"/>
      <color rgb="FFFFFFFF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3" borderId="4" xfId="0" applyFont="1" applyFill="1" applyBorder="1" applyAlignment="1"/>
    <xf numFmtId="4" fontId="2" fillId="2" borderId="5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4" fontId="6" fillId="4" borderId="4" xfId="0" applyNumberFormat="1" applyFont="1" applyFill="1" applyBorder="1" applyAlignment="1">
      <alignment horizontal="right"/>
    </xf>
    <xf numFmtId="10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3" borderId="4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3" fontId="1" fillId="3" borderId="4" xfId="0" applyNumberFormat="1" applyFont="1" applyFill="1" applyBorder="1" applyAlignment="1"/>
    <xf numFmtId="9" fontId="1" fillId="3" borderId="4" xfId="0" applyNumberFormat="1" applyFont="1" applyFill="1" applyBorder="1" applyAlignment="1"/>
    <xf numFmtId="0" fontId="1" fillId="0" borderId="4" xfId="0" applyFont="1" applyBorder="1"/>
    <xf numFmtId="4" fontId="7" fillId="4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/>
    <xf numFmtId="4" fontId="1" fillId="0" borderId="4" xfId="0" applyNumberFormat="1" applyFont="1" applyBorder="1"/>
    <xf numFmtId="0" fontId="4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Border="1" applyAlignment="1"/>
    <xf numFmtId="0" fontId="7" fillId="4" borderId="1" xfId="0" applyFont="1" applyFill="1" applyBorder="1" applyAlignment="1"/>
    <xf numFmtId="49" fontId="2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/>
    <xf numFmtId="4" fontId="2" fillId="2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/>
    </xf>
    <xf numFmtId="0" fontId="0" fillId="5" borderId="7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81"/>
  <sheetViews>
    <sheetView showGridLines="0" tabSelected="1" workbookViewId="0">
      <selection activeCell="K3" sqref="K3"/>
    </sheetView>
  </sheetViews>
  <sheetFormatPr defaultColWidth="12.6640625" defaultRowHeight="15.75" customHeight="1" x14ac:dyDescent="0.25"/>
  <cols>
    <col min="1" max="2" width="5.21875" customWidth="1"/>
    <col min="8" max="10" width="5" customWidth="1"/>
    <col min="11" max="12" width="13" customWidth="1"/>
    <col min="13" max="13" width="13.77734375" bestFit="1" customWidth="1"/>
    <col min="14" max="15" width="13" customWidth="1"/>
    <col min="16" max="16" width="13.77734375" bestFit="1" customWidth="1"/>
    <col min="17" max="17" width="15.5546875" customWidth="1"/>
    <col min="18" max="18" width="13.77734375" bestFit="1" customWidth="1"/>
    <col min="19" max="20" width="5.109375" customWidth="1"/>
    <col min="22" max="22" width="23.44140625" customWidth="1"/>
  </cols>
  <sheetData>
    <row r="1" spans="1:22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3.2" x14ac:dyDescent="0.25">
      <c r="A2" s="1"/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2" ht="13.2" x14ac:dyDescent="0.25">
      <c r="A3" s="1"/>
      <c r="B3" s="2"/>
      <c r="C3" s="3" t="s">
        <v>21</v>
      </c>
      <c r="D3" s="2"/>
      <c r="E3" s="2"/>
      <c r="F3" s="2"/>
      <c r="G3" s="2"/>
      <c r="H3" s="2"/>
      <c r="I3" s="1"/>
      <c r="J3" s="2"/>
      <c r="K3" s="3" t="s">
        <v>25</v>
      </c>
      <c r="S3" s="2"/>
      <c r="T3" s="1"/>
      <c r="V3" s="34" t="s">
        <v>23</v>
      </c>
    </row>
    <row r="4" spans="1:22" ht="13.2" x14ac:dyDescent="0.25">
      <c r="A4" s="1"/>
      <c r="B4" s="2"/>
      <c r="C4" s="25" t="s">
        <v>0</v>
      </c>
      <c r="D4" s="26"/>
      <c r="E4" s="26"/>
      <c r="F4" s="27"/>
      <c r="G4" s="5">
        <v>27</v>
      </c>
      <c r="H4" s="2"/>
      <c r="I4" s="1"/>
      <c r="J4" s="2"/>
      <c r="K4" s="30" t="s">
        <v>1</v>
      </c>
      <c r="L4" s="30" t="s">
        <v>2</v>
      </c>
      <c r="M4" s="32" t="s">
        <v>3</v>
      </c>
      <c r="N4" s="32" t="s">
        <v>4</v>
      </c>
      <c r="O4" s="6" t="s">
        <v>5</v>
      </c>
      <c r="P4" s="32" t="s">
        <v>6</v>
      </c>
      <c r="Q4" s="7" t="s">
        <v>7</v>
      </c>
      <c r="R4" s="32" t="s">
        <v>8</v>
      </c>
      <c r="S4" s="2"/>
      <c r="T4" s="1"/>
      <c r="V4" s="33" t="s">
        <v>24</v>
      </c>
    </row>
    <row r="5" spans="1:22" ht="13.2" x14ac:dyDescent="0.25">
      <c r="A5" s="1"/>
      <c r="B5" s="2"/>
      <c r="C5" s="28" t="s">
        <v>9</v>
      </c>
      <c r="D5" s="26"/>
      <c r="E5" s="26"/>
      <c r="F5" s="27"/>
      <c r="G5" s="8">
        <v>60</v>
      </c>
      <c r="H5" s="2"/>
      <c r="I5" s="1"/>
      <c r="J5" s="2"/>
      <c r="K5" s="31"/>
      <c r="L5" s="31"/>
      <c r="M5" s="31"/>
      <c r="N5" s="31"/>
      <c r="O5" s="9">
        <f>$M$6+SUMIFS(O6:O81, L6:L81, "&lt;="&amp;G5)</f>
        <v>4872000</v>
      </c>
      <c r="P5" s="31"/>
      <c r="Q5" s="10">
        <v>0.08</v>
      </c>
      <c r="R5" s="31"/>
      <c r="S5" s="2"/>
      <c r="T5" s="1"/>
    </row>
    <row r="6" spans="1:22" ht="13.2" x14ac:dyDescent="0.25">
      <c r="A6" s="1"/>
      <c r="B6" s="2"/>
      <c r="C6" s="28" t="s">
        <v>10</v>
      </c>
      <c r="D6" s="26"/>
      <c r="E6" s="26"/>
      <c r="F6" s="27"/>
      <c r="G6" s="8">
        <v>80</v>
      </c>
      <c r="H6" s="2"/>
      <c r="I6" s="1"/>
      <c r="J6" s="2"/>
      <c r="K6" s="11" t="s">
        <v>11</v>
      </c>
      <c r="L6" s="12">
        <f>$G$4</f>
        <v>27</v>
      </c>
      <c r="M6" s="13">
        <v>0</v>
      </c>
      <c r="N6" s="13">
        <v>4000</v>
      </c>
      <c r="O6" s="14">
        <f t="shared" ref="O6:O80" si="0">N6*12</f>
        <v>48000</v>
      </c>
      <c r="P6" s="14">
        <f t="shared" ref="P6:P80" si="1">M6+O6</f>
        <v>48000</v>
      </c>
      <c r="Q6" s="14">
        <f t="shared" ref="Q6:Q80" si="2">P6*$Q$5</f>
        <v>3840</v>
      </c>
      <c r="R6" s="14">
        <f t="shared" ref="R6:R80" si="3">P6+Q6</f>
        <v>51840</v>
      </c>
      <c r="S6" s="2"/>
      <c r="T6" s="1"/>
    </row>
    <row r="7" spans="1:22" ht="13.2" x14ac:dyDescent="0.25">
      <c r="A7" s="1"/>
      <c r="B7" s="2"/>
      <c r="C7" s="28" t="s">
        <v>12</v>
      </c>
      <c r="D7" s="26"/>
      <c r="E7" s="26"/>
      <c r="F7" s="27"/>
      <c r="G7" s="15">
        <v>20000</v>
      </c>
      <c r="H7" s="2"/>
      <c r="I7" s="1"/>
      <c r="J7" s="2"/>
      <c r="K7" s="12">
        <f t="shared" ref="K7:L7" si="4">K6+1</f>
        <v>2565</v>
      </c>
      <c r="L7" s="12">
        <f t="shared" si="4"/>
        <v>28</v>
      </c>
      <c r="M7" s="14">
        <f t="shared" ref="M7:M80" si="5">R6</f>
        <v>51840</v>
      </c>
      <c r="N7" s="13">
        <v>4500</v>
      </c>
      <c r="O7" s="14">
        <f t="shared" si="0"/>
        <v>54000</v>
      </c>
      <c r="P7" s="14">
        <f t="shared" si="1"/>
        <v>105840</v>
      </c>
      <c r="Q7" s="14">
        <f t="shared" si="2"/>
        <v>8467.2000000000007</v>
      </c>
      <c r="R7" s="14">
        <f t="shared" si="3"/>
        <v>114307.2</v>
      </c>
      <c r="S7" s="2"/>
      <c r="T7" s="1"/>
    </row>
    <row r="8" spans="1:22" ht="13.2" x14ac:dyDescent="0.25">
      <c r="A8" s="1"/>
      <c r="B8" s="2"/>
      <c r="C8" s="25" t="s">
        <v>13</v>
      </c>
      <c r="D8" s="26"/>
      <c r="E8" s="26"/>
      <c r="F8" s="27"/>
      <c r="G8" s="16">
        <v>0.03</v>
      </c>
      <c r="H8" s="2"/>
      <c r="I8" s="1"/>
      <c r="J8" s="2"/>
      <c r="K8" s="12">
        <f t="shared" ref="K8:L8" si="6">K7+1</f>
        <v>2566</v>
      </c>
      <c r="L8" s="12">
        <f t="shared" si="6"/>
        <v>29</v>
      </c>
      <c r="M8" s="14">
        <f t="shared" si="5"/>
        <v>114307.2</v>
      </c>
      <c r="N8" s="13">
        <v>5000</v>
      </c>
      <c r="O8" s="14">
        <f t="shared" si="0"/>
        <v>60000</v>
      </c>
      <c r="P8" s="14">
        <f t="shared" si="1"/>
        <v>174307.20000000001</v>
      </c>
      <c r="Q8" s="14">
        <f t="shared" si="2"/>
        <v>13944.576000000001</v>
      </c>
      <c r="R8" s="14">
        <f t="shared" si="3"/>
        <v>188251.77600000001</v>
      </c>
      <c r="S8" s="2"/>
      <c r="T8" s="1"/>
    </row>
    <row r="9" spans="1:22" ht="13.2" x14ac:dyDescent="0.25">
      <c r="A9" s="1"/>
      <c r="B9" s="2"/>
      <c r="C9" s="2"/>
      <c r="D9" s="2"/>
      <c r="E9" s="2"/>
      <c r="G9" s="2"/>
      <c r="H9" s="2"/>
      <c r="I9" s="1"/>
      <c r="J9" s="2"/>
      <c r="K9" s="12">
        <f t="shared" ref="K9:L9" si="7">K8+1</f>
        <v>2567</v>
      </c>
      <c r="L9" s="12">
        <f t="shared" si="7"/>
        <v>30</v>
      </c>
      <c r="M9" s="14">
        <f t="shared" si="5"/>
        <v>188251.77600000001</v>
      </c>
      <c r="N9" s="13">
        <v>5500</v>
      </c>
      <c r="O9" s="14">
        <f t="shared" si="0"/>
        <v>66000</v>
      </c>
      <c r="P9" s="14">
        <f t="shared" si="1"/>
        <v>254251.77600000001</v>
      </c>
      <c r="Q9" s="14">
        <f t="shared" si="2"/>
        <v>20340.142080000001</v>
      </c>
      <c r="R9" s="14">
        <f t="shared" si="3"/>
        <v>274591.91808000003</v>
      </c>
      <c r="S9" s="2"/>
      <c r="T9" s="1"/>
    </row>
    <row r="10" spans="1:22" ht="13.2" x14ac:dyDescent="0.25">
      <c r="A10" s="1"/>
      <c r="B10" s="2"/>
      <c r="C10" s="3" t="s">
        <v>22</v>
      </c>
      <c r="D10" s="2"/>
      <c r="E10" s="2"/>
      <c r="G10" s="2"/>
      <c r="H10" s="2"/>
      <c r="I10" s="1"/>
      <c r="J10" s="2"/>
      <c r="K10" s="12">
        <f t="shared" ref="K10:L10" si="8">K9+1</f>
        <v>2568</v>
      </c>
      <c r="L10" s="12">
        <f t="shared" si="8"/>
        <v>31</v>
      </c>
      <c r="M10" s="14">
        <f t="shared" si="5"/>
        <v>274591.91808000003</v>
      </c>
      <c r="N10" s="13">
        <v>6000</v>
      </c>
      <c r="O10" s="14">
        <f t="shared" si="0"/>
        <v>72000</v>
      </c>
      <c r="P10" s="14">
        <f t="shared" si="1"/>
        <v>346591.91808000003</v>
      </c>
      <c r="Q10" s="14">
        <f t="shared" si="2"/>
        <v>27727.353446400004</v>
      </c>
      <c r="R10" s="14">
        <f t="shared" si="3"/>
        <v>374319.27152640006</v>
      </c>
      <c r="S10" s="2"/>
      <c r="T10" s="1"/>
    </row>
    <row r="11" spans="1:22" ht="13.2" x14ac:dyDescent="0.25">
      <c r="A11" s="1"/>
      <c r="B11" s="2"/>
      <c r="C11" s="28" t="s">
        <v>14</v>
      </c>
      <c r="D11" s="26"/>
      <c r="E11" s="26"/>
      <c r="F11" s="27"/>
      <c r="G11" s="17">
        <f t="shared" ref="G11:G12" si="9">G5-G4</f>
        <v>33</v>
      </c>
      <c r="H11" s="2"/>
      <c r="I11" s="1"/>
      <c r="J11" s="2"/>
      <c r="K11" s="12">
        <f t="shared" ref="K11:L11" si="10">K10+1</f>
        <v>2569</v>
      </c>
      <c r="L11" s="12">
        <f t="shared" si="10"/>
        <v>32</v>
      </c>
      <c r="M11" s="14">
        <f t="shared" si="5"/>
        <v>374319.27152640006</v>
      </c>
      <c r="N11" s="13">
        <v>6500</v>
      </c>
      <c r="O11" s="14">
        <f t="shared" si="0"/>
        <v>78000</v>
      </c>
      <c r="P11" s="14">
        <f t="shared" si="1"/>
        <v>452319.27152640006</v>
      </c>
      <c r="Q11" s="14">
        <f t="shared" si="2"/>
        <v>36185.541722112008</v>
      </c>
      <c r="R11" s="14">
        <f t="shared" si="3"/>
        <v>488504.81324851204</v>
      </c>
      <c r="S11" s="2"/>
      <c r="T11" s="1"/>
    </row>
    <row r="12" spans="1:22" ht="13.2" x14ac:dyDescent="0.25">
      <c r="A12" s="1"/>
      <c r="B12" s="2"/>
      <c r="C12" s="28" t="s">
        <v>15</v>
      </c>
      <c r="D12" s="26"/>
      <c r="E12" s="26"/>
      <c r="F12" s="27"/>
      <c r="G12" s="17">
        <f t="shared" si="9"/>
        <v>20</v>
      </c>
      <c r="H12" s="2"/>
      <c r="I12" s="1"/>
      <c r="J12" s="2"/>
      <c r="K12" s="12">
        <f t="shared" ref="K12:L12" si="11">K11+1</f>
        <v>2570</v>
      </c>
      <c r="L12" s="12">
        <f t="shared" si="11"/>
        <v>33</v>
      </c>
      <c r="M12" s="14">
        <f t="shared" si="5"/>
        <v>488504.81324851204</v>
      </c>
      <c r="N12" s="13">
        <v>7000</v>
      </c>
      <c r="O12" s="14">
        <f t="shared" si="0"/>
        <v>84000</v>
      </c>
      <c r="P12" s="14">
        <f t="shared" si="1"/>
        <v>572504.8132485121</v>
      </c>
      <c r="Q12" s="14">
        <f t="shared" si="2"/>
        <v>45800.385059880966</v>
      </c>
      <c r="R12" s="14">
        <f t="shared" si="3"/>
        <v>618305.19830839313</v>
      </c>
      <c r="S12" s="2"/>
      <c r="T12" s="1"/>
    </row>
    <row r="13" spans="1:22" ht="13.2" x14ac:dyDescent="0.25">
      <c r="A13" s="1"/>
      <c r="B13" s="2"/>
      <c r="C13" s="29" t="s">
        <v>16</v>
      </c>
      <c r="D13" s="26"/>
      <c r="E13" s="26"/>
      <c r="F13" s="27"/>
      <c r="G13" s="18">
        <f>SUMIFS(G17:G81, D17:D81, "&lt;="&amp;G6)</f>
        <v>17104617.869984616</v>
      </c>
      <c r="H13" s="2"/>
      <c r="I13" s="1"/>
      <c r="J13" s="2"/>
      <c r="K13" s="12">
        <f t="shared" ref="K13:L13" si="12">K12+1</f>
        <v>2571</v>
      </c>
      <c r="L13" s="12">
        <f t="shared" si="12"/>
        <v>34</v>
      </c>
      <c r="M13" s="14">
        <f t="shared" si="5"/>
        <v>618305.19830839313</v>
      </c>
      <c r="N13" s="13">
        <v>7500</v>
      </c>
      <c r="O13" s="14">
        <f t="shared" si="0"/>
        <v>90000</v>
      </c>
      <c r="P13" s="14">
        <f t="shared" si="1"/>
        <v>708305.19830839313</v>
      </c>
      <c r="Q13" s="14">
        <f t="shared" si="2"/>
        <v>56664.41586467145</v>
      </c>
      <c r="R13" s="14">
        <f t="shared" si="3"/>
        <v>764969.61417306459</v>
      </c>
      <c r="S13" s="2"/>
      <c r="T13" s="1"/>
    </row>
    <row r="14" spans="1:22" ht="13.2" x14ac:dyDescent="0.25">
      <c r="A14" s="1"/>
      <c r="B14" s="2"/>
      <c r="H14" s="2"/>
      <c r="I14" s="1"/>
      <c r="J14" s="2"/>
      <c r="K14" s="12">
        <f t="shared" ref="K14:L14" si="13">K13+1</f>
        <v>2572</v>
      </c>
      <c r="L14" s="12">
        <f t="shared" si="13"/>
        <v>35</v>
      </c>
      <c r="M14" s="14">
        <f t="shared" si="5"/>
        <v>764969.61417306459</v>
      </c>
      <c r="N14" s="13">
        <v>8000</v>
      </c>
      <c r="O14" s="14">
        <f t="shared" si="0"/>
        <v>96000</v>
      </c>
      <c r="P14" s="14">
        <f t="shared" si="1"/>
        <v>860969.61417306459</v>
      </c>
      <c r="Q14" s="14">
        <f t="shared" si="2"/>
        <v>68877.569133845172</v>
      </c>
      <c r="R14" s="14">
        <f t="shared" si="3"/>
        <v>929847.18330690975</v>
      </c>
      <c r="S14" s="2"/>
      <c r="T14" s="1"/>
    </row>
    <row r="15" spans="1:22" ht="13.2" x14ac:dyDescent="0.25">
      <c r="A15" s="1"/>
      <c r="B15" s="2"/>
      <c r="C15" s="4" t="s">
        <v>17</v>
      </c>
      <c r="G15" s="2"/>
      <c r="H15" s="2"/>
      <c r="I15" s="1"/>
      <c r="J15" s="2"/>
      <c r="K15" s="12">
        <f t="shared" ref="K15:L15" si="14">K14+1</f>
        <v>2573</v>
      </c>
      <c r="L15" s="12">
        <f t="shared" si="14"/>
        <v>36</v>
      </c>
      <c r="M15" s="14">
        <f t="shared" si="5"/>
        <v>929847.18330690975</v>
      </c>
      <c r="N15" s="13">
        <v>8500</v>
      </c>
      <c r="O15" s="14">
        <f t="shared" si="0"/>
        <v>102000</v>
      </c>
      <c r="P15" s="14">
        <f t="shared" si="1"/>
        <v>1031847.1833069097</v>
      </c>
      <c r="Q15" s="14">
        <f t="shared" si="2"/>
        <v>82547.77466455278</v>
      </c>
      <c r="R15" s="14">
        <f t="shared" si="3"/>
        <v>1114394.9579714625</v>
      </c>
      <c r="S15" s="2"/>
      <c r="T15" s="1"/>
    </row>
    <row r="16" spans="1:22" ht="13.2" x14ac:dyDescent="0.25">
      <c r="A16" s="1"/>
      <c r="B16" s="2"/>
      <c r="C16" s="19" t="s">
        <v>1</v>
      </c>
      <c r="D16" s="19" t="s">
        <v>2</v>
      </c>
      <c r="E16" s="19" t="s">
        <v>18</v>
      </c>
      <c r="F16" s="19" t="s">
        <v>19</v>
      </c>
      <c r="G16" s="19" t="s">
        <v>20</v>
      </c>
      <c r="H16" s="2"/>
      <c r="I16" s="1"/>
      <c r="J16" s="2"/>
      <c r="K16" s="12">
        <f t="shared" ref="K16:L16" si="15">K15+1</f>
        <v>2574</v>
      </c>
      <c r="L16" s="12">
        <f t="shared" si="15"/>
        <v>37</v>
      </c>
      <c r="M16" s="14">
        <f t="shared" si="5"/>
        <v>1114394.9579714625</v>
      </c>
      <c r="N16" s="13">
        <v>9000</v>
      </c>
      <c r="O16" s="14">
        <f t="shared" si="0"/>
        <v>108000</v>
      </c>
      <c r="P16" s="14">
        <f t="shared" si="1"/>
        <v>1222394.9579714625</v>
      </c>
      <c r="Q16" s="14">
        <f t="shared" si="2"/>
        <v>97791.596637716997</v>
      </c>
      <c r="R16" s="14">
        <f t="shared" si="3"/>
        <v>1320186.5546091795</v>
      </c>
      <c r="S16" s="2"/>
      <c r="T16" s="1"/>
    </row>
    <row r="17" spans="1:20" ht="13.2" x14ac:dyDescent="0.25">
      <c r="A17" s="1"/>
      <c r="B17" s="2"/>
      <c r="C17" s="20">
        <f t="shared" ref="C17:C80" si="16">$K$6+$G$11+E17</f>
        <v>2598</v>
      </c>
      <c r="D17" s="21">
        <f>$G$5+1</f>
        <v>61</v>
      </c>
      <c r="E17" s="22">
        <v>1</v>
      </c>
      <c r="F17" s="23">
        <f t="shared" ref="F17:F80" si="17">$G$7*(1+$G$8)^($G$11+E17-1)</f>
        <v>53046.704767113253</v>
      </c>
      <c r="G17" s="24">
        <f t="shared" ref="G17:G80" si="18">F17*12</f>
        <v>636560.45720535901</v>
      </c>
      <c r="H17" s="2"/>
      <c r="I17" s="1"/>
      <c r="J17" s="2"/>
      <c r="K17" s="12">
        <f t="shared" ref="K17:L17" si="19">K16+1</f>
        <v>2575</v>
      </c>
      <c r="L17" s="12">
        <f t="shared" si="19"/>
        <v>38</v>
      </c>
      <c r="M17" s="14">
        <f t="shared" si="5"/>
        <v>1320186.5546091795</v>
      </c>
      <c r="N17" s="13">
        <v>9500</v>
      </c>
      <c r="O17" s="14">
        <f t="shared" si="0"/>
        <v>114000</v>
      </c>
      <c r="P17" s="14">
        <f t="shared" si="1"/>
        <v>1434186.5546091795</v>
      </c>
      <c r="Q17" s="14">
        <f t="shared" si="2"/>
        <v>114734.92436873436</v>
      </c>
      <c r="R17" s="14">
        <f t="shared" si="3"/>
        <v>1548921.478977914</v>
      </c>
      <c r="S17" s="2"/>
      <c r="T17" s="1"/>
    </row>
    <row r="18" spans="1:20" ht="13.2" x14ac:dyDescent="0.25">
      <c r="A18" s="1"/>
      <c r="B18" s="2"/>
      <c r="C18" s="20">
        <f t="shared" si="16"/>
        <v>2599</v>
      </c>
      <c r="D18" s="21">
        <f t="shared" ref="D18:D80" si="20">D17+1</f>
        <v>62</v>
      </c>
      <c r="E18" s="22">
        <v>2</v>
      </c>
      <c r="F18" s="23">
        <f t="shared" si="17"/>
        <v>54638.105910126644</v>
      </c>
      <c r="G18" s="24">
        <f t="shared" si="18"/>
        <v>655657.27092151972</v>
      </c>
      <c r="H18" s="2"/>
      <c r="I18" s="1"/>
      <c r="J18" s="2"/>
      <c r="K18" s="12">
        <f t="shared" ref="K18:L18" si="21">K17+1</f>
        <v>2576</v>
      </c>
      <c r="L18" s="12">
        <f t="shared" si="21"/>
        <v>39</v>
      </c>
      <c r="M18" s="14">
        <f t="shared" si="5"/>
        <v>1548921.478977914</v>
      </c>
      <c r="N18" s="13">
        <v>10000</v>
      </c>
      <c r="O18" s="14">
        <f t="shared" si="0"/>
        <v>120000</v>
      </c>
      <c r="P18" s="14">
        <f t="shared" si="1"/>
        <v>1668921.478977914</v>
      </c>
      <c r="Q18" s="14">
        <f t="shared" si="2"/>
        <v>133513.71831823312</v>
      </c>
      <c r="R18" s="14">
        <f t="shared" si="3"/>
        <v>1802435.197296147</v>
      </c>
      <c r="S18" s="2"/>
      <c r="T18" s="1"/>
    </row>
    <row r="19" spans="1:20" ht="13.2" x14ac:dyDescent="0.25">
      <c r="A19" s="1"/>
      <c r="B19" s="2"/>
      <c r="C19" s="20">
        <f t="shared" si="16"/>
        <v>2600</v>
      </c>
      <c r="D19" s="21">
        <f t="shared" si="20"/>
        <v>63</v>
      </c>
      <c r="E19" s="22">
        <v>3</v>
      </c>
      <c r="F19" s="23">
        <f t="shared" si="17"/>
        <v>56277.249087430449</v>
      </c>
      <c r="G19" s="24">
        <f t="shared" si="18"/>
        <v>675326.98904916539</v>
      </c>
      <c r="H19" s="2"/>
      <c r="I19" s="1"/>
      <c r="J19" s="2"/>
      <c r="K19" s="12">
        <f t="shared" ref="K19:L19" si="22">K18+1</f>
        <v>2577</v>
      </c>
      <c r="L19" s="12">
        <f t="shared" si="22"/>
        <v>40</v>
      </c>
      <c r="M19" s="14">
        <f t="shared" si="5"/>
        <v>1802435.197296147</v>
      </c>
      <c r="N19" s="13">
        <v>15000</v>
      </c>
      <c r="O19" s="14">
        <f t="shared" si="0"/>
        <v>180000</v>
      </c>
      <c r="P19" s="14">
        <f t="shared" si="1"/>
        <v>1982435.197296147</v>
      </c>
      <c r="Q19" s="14">
        <f t="shared" si="2"/>
        <v>158594.81578369177</v>
      </c>
      <c r="R19" s="14">
        <f t="shared" si="3"/>
        <v>2141030.0130798388</v>
      </c>
      <c r="S19" s="2"/>
      <c r="T19" s="1"/>
    </row>
    <row r="20" spans="1:20" ht="13.2" x14ac:dyDescent="0.25">
      <c r="A20" s="1"/>
      <c r="B20" s="2"/>
      <c r="C20" s="20">
        <f t="shared" si="16"/>
        <v>2601</v>
      </c>
      <c r="D20" s="21">
        <f t="shared" si="20"/>
        <v>64</v>
      </c>
      <c r="E20" s="22">
        <v>4</v>
      </c>
      <c r="F20" s="23">
        <f t="shared" si="17"/>
        <v>57965.566560053361</v>
      </c>
      <c r="G20" s="24">
        <f t="shared" si="18"/>
        <v>695586.79872064036</v>
      </c>
      <c r="H20" s="2"/>
      <c r="I20" s="1"/>
      <c r="J20" s="2"/>
      <c r="K20" s="12">
        <f t="shared" ref="K20:L20" si="23">K19+1</f>
        <v>2578</v>
      </c>
      <c r="L20" s="12">
        <f t="shared" si="23"/>
        <v>41</v>
      </c>
      <c r="M20" s="14">
        <f t="shared" si="5"/>
        <v>2141030.0130798388</v>
      </c>
      <c r="N20" s="13">
        <v>15000</v>
      </c>
      <c r="O20" s="14">
        <f t="shared" si="0"/>
        <v>180000</v>
      </c>
      <c r="P20" s="14">
        <f t="shared" si="1"/>
        <v>2321030.0130798388</v>
      </c>
      <c r="Q20" s="14">
        <f t="shared" si="2"/>
        <v>185682.40104638712</v>
      </c>
      <c r="R20" s="14">
        <f t="shared" si="3"/>
        <v>2506712.4141262257</v>
      </c>
      <c r="S20" s="2"/>
      <c r="T20" s="1"/>
    </row>
    <row r="21" spans="1:20" ht="13.2" x14ac:dyDescent="0.25">
      <c r="A21" s="1"/>
      <c r="B21" s="2"/>
      <c r="C21" s="20">
        <f t="shared" si="16"/>
        <v>2602</v>
      </c>
      <c r="D21" s="21">
        <f t="shared" si="20"/>
        <v>65</v>
      </c>
      <c r="E21" s="22">
        <v>5</v>
      </c>
      <c r="F21" s="23">
        <f t="shared" si="17"/>
        <v>59704.533556854956</v>
      </c>
      <c r="G21" s="24">
        <f t="shared" si="18"/>
        <v>716454.40268225945</v>
      </c>
      <c r="H21" s="2"/>
      <c r="I21" s="1"/>
      <c r="J21" s="2"/>
      <c r="K21" s="12">
        <f t="shared" ref="K21:L21" si="24">K20+1</f>
        <v>2579</v>
      </c>
      <c r="L21" s="12">
        <f t="shared" si="24"/>
        <v>42</v>
      </c>
      <c r="M21" s="14">
        <f t="shared" si="5"/>
        <v>2506712.4141262257</v>
      </c>
      <c r="N21" s="13">
        <v>15000</v>
      </c>
      <c r="O21" s="14">
        <f t="shared" si="0"/>
        <v>180000</v>
      </c>
      <c r="P21" s="14">
        <f t="shared" si="1"/>
        <v>2686712.4141262257</v>
      </c>
      <c r="Q21" s="14">
        <f t="shared" si="2"/>
        <v>214936.99313009807</v>
      </c>
      <c r="R21" s="14">
        <f t="shared" si="3"/>
        <v>2901649.4072563238</v>
      </c>
      <c r="S21" s="2"/>
      <c r="T21" s="1"/>
    </row>
    <row r="22" spans="1:20" ht="13.2" x14ac:dyDescent="0.25">
      <c r="A22" s="1"/>
      <c r="B22" s="2"/>
      <c r="C22" s="20">
        <f t="shared" si="16"/>
        <v>2603</v>
      </c>
      <c r="D22" s="21">
        <f t="shared" si="20"/>
        <v>66</v>
      </c>
      <c r="E22" s="22">
        <v>6</v>
      </c>
      <c r="F22" s="23">
        <f t="shared" si="17"/>
        <v>61495.669563560601</v>
      </c>
      <c r="G22" s="24">
        <f t="shared" si="18"/>
        <v>737948.03476272721</v>
      </c>
      <c r="H22" s="2"/>
      <c r="I22" s="1"/>
      <c r="J22" s="2"/>
      <c r="K22" s="12">
        <f t="shared" ref="K22:L22" si="25">K21+1</f>
        <v>2580</v>
      </c>
      <c r="L22" s="12">
        <f t="shared" si="25"/>
        <v>43</v>
      </c>
      <c r="M22" s="14">
        <f t="shared" si="5"/>
        <v>2901649.4072563238</v>
      </c>
      <c r="N22" s="13">
        <v>15000</v>
      </c>
      <c r="O22" s="14">
        <f t="shared" si="0"/>
        <v>180000</v>
      </c>
      <c r="P22" s="14">
        <f t="shared" si="1"/>
        <v>3081649.4072563238</v>
      </c>
      <c r="Q22" s="14">
        <f t="shared" si="2"/>
        <v>246531.95258050592</v>
      </c>
      <c r="R22" s="14">
        <f t="shared" si="3"/>
        <v>3328181.3598368298</v>
      </c>
      <c r="S22" s="2"/>
      <c r="T22" s="1"/>
    </row>
    <row r="23" spans="1:20" ht="13.2" x14ac:dyDescent="0.25">
      <c r="A23" s="1"/>
      <c r="B23" s="2"/>
      <c r="C23" s="20">
        <f t="shared" si="16"/>
        <v>2604</v>
      </c>
      <c r="D23" s="21">
        <f t="shared" si="20"/>
        <v>67</v>
      </c>
      <c r="E23" s="22">
        <v>7</v>
      </c>
      <c r="F23" s="23">
        <f t="shared" si="17"/>
        <v>63340.539650467428</v>
      </c>
      <c r="G23" s="24">
        <f t="shared" si="18"/>
        <v>760086.47580560914</v>
      </c>
      <c r="H23" s="2"/>
      <c r="I23" s="1"/>
      <c r="J23" s="2"/>
      <c r="K23" s="12">
        <f t="shared" ref="K23:L23" si="26">K22+1</f>
        <v>2581</v>
      </c>
      <c r="L23" s="12">
        <f t="shared" si="26"/>
        <v>44</v>
      </c>
      <c r="M23" s="14">
        <f t="shared" si="5"/>
        <v>3328181.3598368298</v>
      </c>
      <c r="N23" s="13">
        <v>15000</v>
      </c>
      <c r="O23" s="14">
        <f t="shared" si="0"/>
        <v>180000</v>
      </c>
      <c r="P23" s="14">
        <f t="shared" si="1"/>
        <v>3508181.3598368298</v>
      </c>
      <c r="Q23" s="14">
        <f t="shared" si="2"/>
        <v>280654.50878694642</v>
      </c>
      <c r="R23" s="14">
        <f t="shared" si="3"/>
        <v>3788835.8686237764</v>
      </c>
      <c r="S23" s="2"/>
      <c r="T23" s="1"/>
    </row>
    <row r="24" spans="1:20" ht="13.2" x14ac:dyDescent="0.25">
      <c r="A24" s="1"/>
      <c r="B24" s="2"/>
      <c r="C24" s="20">
        <f t="shared" si="16"/>
        <v>2605</v>
      </c>
      <c r="D24" s="21">
        <f t="shared" si="20"/>
        <v>68</v>
      </c>
      <c r="E24" s="22">
        <v>8</v>
      </c>
      <c r="F24" s="23">
        <f t="shared" si="17"/>
        <v>65240.755839981437</v>
      </c>
      <c r="G24" s="24">
        <f t="shared" si="18"/>
        <v>782889.07007977727</v>
      </c>
      <c r="H24" s="2"/>
      <c r="I24" s="1"/>
      <c r="J24" s="2"/>
      <c r="K24" s="12">
        <f t="shared" ref="K24:L24" si="27">K23+1</f>
        <v>2582</v>
      </c>
      <c r="L24" s="12">
        <f t="shared" si="27"/>
        <v>45</v>
      </c>
      <c r="M24" s="14">
        <f t="shared" si="5"/>
        <v>3788835.8686237764</v>
      </c>
      <c r="N24" s="13">
        <v>15000</v>
      </c>
      <c r="O24" s="14">
        <f t="shared" si="0"/>
        <v>180000</v>
      </c>
      <c r="P24" s="14">
        <f t="shared" si="1"/>
        <v>3968835.8686237764</v>
      </c>
      <c r="Q24" s="14">
        <f t="shared" si="2"/>
        <v>317506.86948990211</v>
      </c>
      <c r="R24" s="14">
        <f t="shared" si="3"/>
        <v>4286342.7381136781</v>
      </c>
      <c r="S24" s="2"/>
      <c r="T24" s="1"/>
    </row>
    <row r="25" spans="1:20" ht="13.2" x14ac:dyDescent="0.25">
      <c r="A25" s="1"/>
      <c r="B25" s="2"/>
      <c r="C25" s="20">
        <f t="shared" si="16"/>
        <v>2606</v>
      </c>
      <c r="D25" s="21">
        <f t="shared" si="20"/>
        <v>69</v>
      </c>
      <c r="E25" s="22">
        <v>9</v>
      </c>
      <c r="F25" s="23">
        <f t="shared" si="17"/>
        <v>67197.97851518089</v>
      </c>
      <c r="G25" s="24">
        <f t="shared" si="18"/>
        <v>806375.74218217074</v>
      </c>
      <c r="H25" s="2"/>
      <c r="I25" s="1"/>
      <c r="J25" s="2"/>
      <c r="K25" s="12">
        <f t="shared" ref="K25:L25" si="28">K24+1</f>
        <v>2583</v>
      </c>
      <c r="L25" s="12">
        <f t="shared" si="28"/>
        <v>46</v>
      </c>
      <c r="M25" s="14">
        <f t="shared" si="5"/>
        <v>4286342.7381136781</v>
      </c>
      <c r="N25" s="13">
        <v>15000</v>
      </c>
      <c r="O25" s="14">
        <f t="shared" si="0"/>
        <v>180000</v>
      </c>
      <c r="P25" s="14">
        <f t="shared" si="1"/>
        <v>4466342.7381136781</v>
      </c>
      <c r="Q25" s="14">
        <f t="shared" si="2"/>
        <v>357307.41904909426</v>
      </c>
      <c r="R25" s="14">
        <f t="shared" si="3"/>
        <v>4823650.1571627725</v>
      </c>
      <c r="S25" s="2"/>
      <c r="T25" s="1"/>
    </row>
    <row r="26" spans="1:20" ht="13.2" x14ac:dyDescent="0.25">
      <c r="A26" s="1"/>
      <c r="B26" s="2"/>
      <c r="C26" s="20">
        <f t="shared" si="16"/>
        <v>2607</v>
      </c>
      <c r="D26" s="21">
        <f t="shared" si="20"/>
        <v>70</v>
      </c>
      <c r="E26" s="22">
        <v>10</v>
      </c>
      <c r="F26" s="23">
        <f t="shared" si="17"/>
        <v>69213.917870636316</v>
      </c>
      <c r="G26" s="24">
        <f t="shared" si="18"/>
        <v>830567.01444763574</v>
      </c>
      <c r="H26" s="2"/>
      <c r="I26" s="1"/>
      <c r="J26" s="2"/>
      <c r="K26" s="12">
        <f t="shared" ref="K26:L26" si="29">K25+1</f>
        <v>2584</v>
      </c>
      <c r="L26" s="12">
        <f t="shared" si="29"/>
        <v>47</v>
      </c>
      <c r="M26" s="14">
        <f t="shared" si="5"/>
        <v>4823650.1571627725</v>
      </c>
      <c r="N26" s="13">
        <v>15000</v>
      </c>
      <c r="O26" s="14">
        <f t="shared" si="0"/>
        <v>180000</v>
      </c>
      <c r="P26" s="14">
        <f t="shared" si="1"/>
        <v>5003650.1571627725</v>
      </c>
      <c r="Q26" s="14">
        <f t="shared" si="2"/>
        <v>400292.01257302181</v>
      </c>
      <c r="R26" s="14">
        <f t="shared" si="3"/>
        <v>5403942.169735794</v>
      </c>
      <c r="S26" s="2"/>
      <c r="T26" s="1"/>
    </row>
    <row r="27" spans="1:20" ht="13.2" x14ac:dyDescent="0.25">
      <c r="A27" s="1"/>
      <c r="B27" s="2"/>
      <c r="C27" s="20">
        <f t="shared" si="16"/>
        <v>2608</v>
      </c>
      <c r="D27" s="21">
        <f t="shared" si="20"/>
        <v>71</v>
      </c>
      <c r="E27" s="22">
        <v>11</v>
      </c>
      <c r="F27" s="23">
        <f t="shared" si="17"/>
        <v>71290.335406755403</v>
      </c>
      <c r="G27" s="24">
        <f t="shared" si="18"/>
        <v>855484.02488106489</v>
      </c>
      <c r="H27" s="2"/>
      <c r="I27" s="1"/>
      <c r="J27" s="2"/>
      <c r="K27" s="12">
        <f t="shared" ref="K27:L27" si="30">K26+1</f>
        <v>2585</v>
      </c>
      <c r="L27" s="12">
        <f t="shared" si="30"/>
        <v>48</v>
      </c>
      <c r="M27" s="14">
        <f t="shared" si="5"/>
        <v>5403942.169735794</v>
      </c>
      <c r="N27" s="13">
        <v>15000</v>
      </c>
      <c r="O27" s="14">
        <f t="shared" si="0"/>
        <v>180000</v>
      </c>
      <c r="P27" s="14">
        <f t="shared" si="1"/>
        <v>5583942.169735794</v>
      </c>
      <c r="Q27" s="14">
        <f t="shared" si="2"/>
        <v>446715.37357886351</v>
      </c>
      <c r="R27" s="14">
        <f t="shared" si="3"/>
        <v>6030657.5433146572</v>
      </c>
      <c r="S27" s="2"/>
      <c r="T27" s="1"/>
    </row>
    <row r="28" spans="1:20" ht="13.2" x14ac:dyDescent="0.25">
      <c r="A28" s="1"/>
      <c r="B28" s="2"/>
      <c r="C28" s="20">
        <f t="shared" si="16"/>
        <v>2609</v>
      </c>
      <c r="D28" s="21">
        <f t="shared" si="20"/>
        <v>72</v>
      </c>
      <c r="E28" s="22">
        <v>12</v>
      </c>
      <c r="F28" s="23">
        <f t="shared" si="17"/>
        <v>73429.045468958066</v>
      </c>
      <c r="G28" s="24">
        <f t="shared" si="18"/>
        <v>881148.54562749679</v>
      </c>
      <c r="H28" s="2"/>
      <c r="I28" s="1"/>
      <c r="J28" s="2"/>
      <c r="K28" s="12">
        <f t="shared" ref="K28:L28" si="31">K27+1</f>
        <v>2586</v>
      </c>
      <c r="L28" s="12">
        <f t="shared" si="31"/>
        <v>49</v>
      </c>
      <c r="M28" s="14">
        <f t="shared" si="5"/>
        <v>6030657.5433146572</v>
      </c>
      <c r="N28" s="13">
        <v>15000</v>
      </c>
      <c r="O28" s="14">
        <f t="shared" si="0"/>
        <v>180000</v>
      </c>
      <c r="P28" s="14">
        <f t="shared" si="1"/>
        <v>6210657.5433146572</v>
      </c>
      <c r="Q28" s="14">
        <f t="shared" si="2"/>
        <v>496852.60346517258</v>
      </c>
      <c r="R28" s="14">
        <f t="shared" si="3"/>
        <v>6707510.1467798296</v>
      </c>
      <c r="S28" s="2"/>
      <c r="T28" s="1"/>
    </row>
    <row r="29" spans="1:20" ht="13.2" x14ac:dyDescent="0.25">
      <c r="A29" s="1"/>
      <c r="B29" s="2"/>
      <c r="C29" s="20">
        <f t="shared" si="16"/>
        <v>2610</v>
      </c>
      <c r="D29" s="21">
        <f t="shared" si="20"/>
        <v>73</v>
      </c>
      <c r="E29" s="22">
        <v>13</v>
      </c>
      <c r="F29" s="23">
        <f t="shared" si="17"/>
        <v>75631.9168330268</v>
      </c>
      <c r="G29" s="24">
        <f t="shared" si="18"/>
        <v>907583.0019963216</v>
      </c>
      <c r="H29" s="2"/>
      <c r="I29" s="1"/>
      <c r="J29" s="2"/>
      <c r="K29" s="12">
        <f t="shared" ref="K29:L29" si="32">K28+1</f>
        <v>2587</v>
      </c>
      <c r="L29" s="12">
        <f t="shared" si="32"/>
        <v>50</v>
      </c>
      <c r="M29" s="14">
        <f t="shared" si="5"/>
        <v>6707510.1467798296</v>
      </c>
      <c r="N29" s="13">
        <v>15000</v>
      </c>
      <c r="O29" s="14">
        <f t="shared" si="0"/>
        <v>180000</v>
      </c>
      <c r="P29" s="14">
        <f t="shared" si="1"/>
        <v>6887510.1467798296</v>
      </c>
      <c r="Q29" s="14">
        <f t="shared" si="2"/>
        <v>551000.81174238643</v>
      </c>
      <c r="R29" s="14">
        <f t="shared" si="3"/>
        <v>7438510.9585222164</v>
      </c>
      <c r="S29" s="2"/>
      <c r="T29" s="1"/>
    </row>
    <row r="30" spans="1:20" ht="13.2" x14ac:dyDescent="0.25">
      <c r="A30" s="1"/>
      <c r="B30" s="2"/>
      <c r="C30" s="20">
        <f t="shared" si="16"/>
        <v>2611</v>
      </c>
      <c r="D30" s="21">
        <f t="shared" si="20"/>
        <v>74</v>
      </c>
      <c r="E30" s="22">
        <v>14</v>
      </c>
      <c r="F30" s="23">
        <f t="shared" si="17"/>
        <v>77900.874338017602</v>
      </c>
      <c r="G30" s="24">
        <f t="shared" si="18"/>
        <v>934810.49205621122</v>
      </c>
      <c r="H30" s="2"/>
      <c r="I30" s="1"/>
      <c r="J30" s="2"/>
      <c r="K30" s="12">
        <f t="shared" ref="K30:L30" si="33">K29+1</f>
        <v>2588</v>
      </c>
      <c r="L30" s="12">
        <f t="shared" si="33"/>
        <v>51</v>
      </c>
      <c r="M30" s="14">
        <f t="shared" si="5"/>
        <v>7438510.9585222164</v>
      </c>
      <c r="N30" s="13">
        <v>15000</v>
      </c>
      <c r="O30" s="14">
        <f t="shared" si="0"/>
        <v>180000</v>
      </c>
      <c r="P30" s="14">
        <f t="shared" si="1"/>
        <v>7618510.9585222164</v>
      </c>
      <c r="Q30" s="14">
        <f t="shared" si="2"/>
        <v>609480.8766817773</v>
      </c>
      <c r="R30" s="14">
        <f t="shared" si="3"/>
        <v>8227991.8352039941</v>
      </c>
      <c r="S30" s="2"/>
      <c r="T30" s="1"/>
    </row>
    <row r="31" spans="1:20" ht="13.2" x14ac:dyDescent="0.25">
      <c r="A31" s="1"/>
      <c r="B31" s="2"/>
      <c r="C31" s="20">
        <f t="shared" si="16"/>
        <v>2612</v>
      </c>
      <c r="D31" s="21">
        <f t="shared" si="20"/>
        <v>75</v>
      </c>
      <c r="E31" s="22">
        <v>15</v>
      </c>
      <c r="F31" s="23">
        <f t="shared" si="17"/>
        <v>80237.900568158148</v>
      </c>
      <c r="G31" s="24">
        <f t="shared" si="18"/>
        <v>962854.80681789783</v>
      </c>
      <c r="H31" s="2"/>
      <c r="I31" s="1"/>
      <c r="J31" s="2"/>
      <c r="K31" s="12">
        <f t="shared" ref="K31:L31" si="34">K30+1</f>
        <v>2589</v>
      </c>
      <c r="L31" s="12">
        <f t="shared" si="34"/>
        <v>52</v>
      </c>
      <c r="M31" s="14">
        <f t="shared" si="5"/>
        <v>8227991.8352039941</v>
      </c>
      <c r="N31" s="13">
        <v>15000</v>
      </c>
      <c r="O31" s="14">
        <f t="shared" si="0"/>
        <v>180000</v>
      </c>
      <c r="P31" s="14">
        <f t="shared" si="1"/>
        <v>8407991.8352039941</v>
      </c>
      <c r="Q31" s="14">
        <f t="shared" si="2"/>
        <v>672639.34681631951</v>
      </c>
      <c r="R31" s="14">
        <f t="shared" si="3"/>
        <v>9080631.182020314</v>
      </c>
      <c r="S31" s="2"/>
      <c r="T31" s="1"/>
    </row>
    <row r="32" spans="1:20" ht="13.2" x14ac:dyDescent="0.25">
      <c r="A32" s="1"/>
      <c r="B32" s="2"/>
      <c r="C32" s="20">
        <f t="shared" si="16"/>
        <v>2613</v>
      </c>
      <c r="D32" s="21">
        <f t="shared" si="20"/>
        <v>76</v>
      </c>
      <c r="E32" s="22">
        <v>16</v>
      </c>
      <c r="F32" s="23">
        <f t="shared" si="17"/>
        <v>82645.037585202881</v>
      </c>
      <c r="G32" s="24">
        <f t="shared" si="18"/>
        <v>991740.45102243451</v>
      </c>
      <c r="H32" s="2"/>
      <c r="I32" s="1"/>
      <c r="J32" s="2"/>
      <c r="K32" s="12">
        <f t="shared" ref="K32:L32" si="35">K31+1</f>
        <v>2590</v>
      </c>
      <c r="L32" s="12">
        <f t="shared" si="35"/>
        <v>53</v>
      </c>
      <c r="M32" s="14">
        <f t="shared" si="5"/>
        <v>9080631.182020314</v>
      </c>
      <c r="N32" s="13">
        <v>15000</v>
      </c>
      <c r="O32" s="14">
        <f t="shared" si="0"/>
        <v>180000</v>
      </c>
      <c r="P32" s="14">
        <f t="shared" si="1"/>
        <v>9260631.182020314</v>
      </c>
      <c r="Q32" s="14">
        <f t="shared" si="2"/>
        <v>740850.49456162518</v>
      </c>
      <c r="R32" s="14">
        <f t="shared" si="3"/>
        <v>10001481.67658194</v>
      </c>
      <c r="S32" s="2"/>
      <c r="T32" s="1"/>
    </row>
    <row r="33" spans="1:20" ht="13.2" x14ac:dyDescent="0.25">
      <c r="A33" s="1"/>
      <c r="B33" s="2"/>
      <c r="C33" s="20">
        <f t="shared" si="16"/>
        <v>2614</v>
      </c>
      <c r="D33" s="21">
        <f t="shared" si="20"/>
        <v>77</v>
      </c>
      <c r="E33" s="22">
        <v>17</v>
      </c>
      <c r="F33" s="23">
        <f t="shared" si="17"/>
        <v>85124.388712758955</v>
      </c>
      <c r="G33" s="24">
        <f t="shared" si="18"/>
        <v>1021492.6645531075</v>
      </c>
      <c r="H33" s="2"/>
      <c r="I33" s="1"/>
      <c r="J33" s="2"/>
      <c r="K33" s="12">
        <f t="shared" ref="K33:L33" si="36">K32+1</f>
        <v>2591</v>
      </c>
      <c r="L33" s="12">
        <f t="shared" si="36"/>
        <v>54</v>
      </c>
      <c r="M33" s="14">
        <f t="shared" si="5"/>
        <v>10001481.67658194</v>
      </c>
      <c r="N33" s="13">
        <v>15000</v>
      </c>
      <c r="O33" s="14">
        <f t="shared" si="0"/>
        <v>180000</v>
      </c>
      <c r="P33" s="14">
        <f t="shared" si="1"/>
        <v>10181481.67658194</v>
      </c>
      <c r="Q33" s="14">
        <f t="shared" si="2"/>
        <v>814518.5341265552</v>
      </c>
      <c r="R33" s="14">
        <f t="shared" si="3"/>
        <v>10996000.210708495</v>
      </c>
      <c r="S33" s="2"/>
      <c r="T33" s="1"/>
    </row>
    <row r="34" spans="1:20" ht="13.2" x14ac:dyDescent="0.25">
      <c r="A34" s="1"/>
      <c r="B34" s="2"/>
      <c r="C34" s="20">
        <f t="shared" si="16"/>
        <v>2615</v>
      </c>
      <c r="D34" s="21">
        <f t="shared" si="20"/>
        <v>78</v>
      </c>
      <c r="E34" s="22">
        <v>18</v>
      </c>
      <c r="F34" s="23">
        <f t="shared" si="17"/>
        <v>87678.120374141727</v>
      </c>
      <c r="G34" s="24">
        <f t="shared" si="18"/>
        <v>1052137.4444897007</v>
      </c>
      <c r="H34" s="2"/>
      <c r="I34" s="1"/>
      <c r="J34" s="2"/>
      <c r="K34" s="12">
        <f t="shared" ref="K34:L34" si="37">K33+1</f>
        <v>2592</v>
      </c>
      <c r="L34" s="12">
        <f t="shared" si="37"/>
        <v>55</v>
      </c>
      <c r="M34" s="14">
        <f t="shared" si="5"/>
        <v>10996000.210708495</v>
      </c>
      <c r="N34" s="13">
        <v>15000</v>
      </c>
      <c r="O34" s="14">
        <f t="shared" si="0"/>
        <v>180000</v>
      </c>
      <c r="P34" s="14">
        <f t="shared" si="1"/>
        <v>11176000.210708495</v>
      </c>
      <c r="Q34" s="14">
        <f t="shared" si="2"/>
        <v>894080.01685667969</v>
      </c>
      <c r="R34" s="14">
        <f t="shared" si="3"/>
        <v>12070080.227565175</v>
      </c>
      <c r="S34" s="2"/>
      <c r="T34" s="1"/>
    </row>
    <row r="35" spans="1:20" ht="13.2" x14ac:dyDescent="0.25">
      <c r="A35" s="1"/>
      <c r="B35" s="2"/>
      <c r="C35" s="20">
        <f t="shared" si="16"/>
        <v>2616</v>
      </c>
      <c r="D35" s="21">
        <f t="shared" si="20"/>
        <v>79</v>
      </c>
      <c r="E35" s="22">
        <v>19</v>
      </c>
      <c r="F35" s="23">
        <f t="shared" si="17"/>
        <v>90308.463985365976</v>
      </c>
      <c r="G35" s="24">
        <f t="shared" si="18"/>
        <v>1083701.5678243916</v>
      </c>
      <c r="H35" s="2"/>
      <c r="I35" s="1"/>
      <c r="J35" s="2"/>
      <c r="K35" s="12">
        <f t="shared" ref="K35:L35" si="38">K34+1</f>
        <v>2593</v>
      </c>
      <c r="L35" s="12">
        <f t="shared" si="38"/>
        <v>56</v>
      </c>
      <c r="M35" s="14">
        <f t="shared" si="5"/>
        <v>12070080.227565175</v>
      </c>
      <c r="N35" s="13">
        <v>15000</v>
      </c>
      <c r="O35" s="14">
        <f t="shared" si="0"/>
        <v>180000</v>
      </c>
      <c r="P35" s="14">
        <f t="shared" si="1"/>
        <v>12250080.227565175</v>
      </c>
      <c r="Q35" s="14">
        <f t="shared" si="2"/>
        <v>980006.41820521397</v>
      </c>
      <c r="R35" s="14">
        <f t="shared" si="3"/>
        <v>13230086.64577039</v>
      </c>
      <c r="S35" s="2"/>
      <c r="T35" s="1"/>
    </row>
    <row r="36" spans="1:20" ht="13.2" x14ac:dyDescent="0.25">
      <c r="A36" s="1"/>
      <c r="B36" s="2"/>
      <c r="C36" s="20">
        <f t="shared" si="16"/>
        <v>2617</v>
      </c>
      <c r="D36" s="21">
        <f t="shared" si="20"/>
        <v>80</v>
      </c>
      <c r="E36" s="22">
        <v>20</v>
      </c>
      <c r="F36" s="23">
        <f t="shared" si="17"/>
        <v>93017.717904926962</v>
      </c>
      <c r="G36" s="24">
        <f t="shared" si="18"/>
        <v>1116212.6148591235</v>
      </c>
      <c r="H36" s="2"/>
      <c r="I36" s="1"/>
      <c r="J36" s="2"/>
      <c r="K36" s="12">
        <f t="shared" ref="K36:L36" si="39">K35+1</f>
        <v>2594</v>
      </c>
      <c r="L36" s="12">
        <f t="shared" si="39"/>
        <v>57</v>
      </c>
      <c r="M36" s="14">
        <f t="shared" si="5"/>
        <v>13230086.64577039</v>
      </c>
      <c r="N36" s="13">
        <v>15000</v>
      </c>
      <c r="O36" s="14">
        <f t="shared" si="0"/>
        <v>180000</v>
      </c>
      <c r="P36" s="14">
        <f t="shared" si="1"/>
        <v>13410086.64577039</v>
      </c>
      <c r="Q36" s="14">
        <f t="shared" si="2"/>
        <v>1072806.9316616312</v>
      </c>
      <c r="R36" s="14">
        <f t="shared" si="3"/>
        <v>14482893.577432021</v>
      </c>
      <c r="S36" s="2"/>
      <c r="T36" s="1"/>
    </row>
    <row r="37" spans="1:20" ht="13.2" x14ac:dyDescent="0.25">
      <c r="A37" s="1"/>
      <c r="B37" s="2"/>
      <c r="C37" s="20">
        <f t="shared" si="16"/>
        <v>2618</v>
      </c>
      <c r="D37" s="21">
        <f t="shared" si="20"/>
        <v>81</v>
      </c>
      <c r="E37" s="22">
        <v>21</v>
      </c>
      <c r="F37" s="23">
        <f t="shared" si="17"/>
        <v>95808.249442074753</v>
      </c>
      <c r="G37" s="24">
        <f t="shared" si="18"/>
        <v>1149698.9933048971</v>
      </c>
      <c r="H37" s="2"/>
      <c r="I37" s="1"/>
      <c r="J37" s="2"/>
      <c r="K37" s="12">
        <f t="shared" ref="K37:L37" si="40">K36+1</f>
        <v>2595</v>
      </c>
      <c r="L37" s="12">
        <f t="shared" si="40"/>
        <v>58</v>
      </c>
      <c r="M37" s="14">
        <f t="shared" si="5"/>
        <v>14482893.577432021</v>
      </c>
      <c r="N37" s="13">
        <v>15000</v>
      </c>
      <c r="O37" s="14">
        <f t="shared" si="0"/>
        <v>180000</v>
      </c>
      <c r="P37" s="14">
        <f t="shared" si="1"/>
        <v>14662893.577432021</v>
      </c>
      <c r="Q37" s="14">
        <f t="shared" si="2"/>
        <v>1173031.4861945617</v>
      </c>
      <c r="R37" s="14">
        <f t="shared" si="3"/>
        <v>15835925.063626584</v>
      </c>
      <c r="S37" s="2"/>
      <c r="T37" s="1"/>
    </row>
    <row r="38" spans="1:20" ht="13.2" x14ac:dyDescent="0.25">
      <c r="A38" s="1"/>
      <c r="B38" s="2"/>
      <c r="C38" s="20">
        <f t="shared" si="16"/>
        <v>2619</v>
      </c>
      <c r="D38" s="21">
        <f t="shared" si="20"/>
        <v>82</v>
      </c>
      <c r="E38" s="22">
        <v>22</v>
      </c>
      <c r="F38" s="23">
        <f t="shared" si="17"/>
        <v>98682.496925337007</v>
      </c>
      <c r="G38" s="24">
        <f t="shared" si="18"/>
        <v>1184189.9631040441</v>
      </c>
      <c r="H38" s="2"/>
      <c r="I38" s="1"/>
      <c r="J38" s="2"/>
      <c r="K38" s="12">
        <f t="shared" ref="K38:L38" si="41">K37+1</f>
        <v>2596</v>
      </c>
      <c r="L38" s="12">
        <f t="shared" si="41"/>
        <v>59</v>
      </c>
      <c r="M38" s="14">
        <f t="shared" si="5"/>
        <v>15835925.063626584</v>
      </c>
      <c r="N38" s="13">
        <v>15000</v>
      </c>
      <c r="O38" s="14">
        <f t="shared" si="0"/>
        <v>180000</v>
      </c>
      <c r="P38" s="14">
        <f t="shared" si="1"/>
        <v>16015925.063626584</v>
      </c>
      <c r="Q38" s="14">
        <f t="shared" si="2"/>
        <v>1281274.0050901268</v>
      </c>
      <c r="R38" s="14">
        <f t="shared" si="3"/>
        <v>17297199.068716712</v>
      </c>
      <c r="S38" s="2"/>
      <c r="T38" s="1"/>
    </row>
    <row r="39" spans="1:20" ht="13.2" x14ac:dyDescent="0.25">
      <c r="A39" s="1"/>
      <c r="B39" s="2"/>
      <c r="C39" s="20">
        <f t="shared" si="16"/>
        <v>2620</v>
      </c>
      <c r="D39" s="21">
        <f t="shared" si="20"/>
        <v>83</v>
      </c>
      <c r="E39" s="22">
        <v>23</v>
      </c>
      <c r="F39" s="23">
        <f t="shared" si="17"/>
        <v>101642.97183309712</v>
      </c>
      <c r="G39" s="24">
        <f t="shared" si="18"/>
        <v>1219715.6619971655</v>
      </c>
      <c r="H39" s="2"/>
      <c r="I39" s="1"/>
      <c r="J39" s="2"/>
      <c r="K39" s="12">
        <f t="shared" ref="K39:L39" si="42">K38+1</f>
        <v>2597</v>
      </c>
      <c r="L39" s="12">
        <f t="shared" si="42"/>
        <v>60</v>
      </c>
      <c r="M39" s="14">
        <f t="shared" si="5"/>
        <v>17297199.068716712</v>
      </c>
      <c r="N39" s="13">
        <v>15000</v>
      </c>
      <c r="O39" s="14">
        <f t="shared" si="0"/>
        <v>180000</v>
      </c>
      <c r="P39" s="14">
        <f t="shared" si="1"/>
        <v>17477199.068716712</v>
      </c>
      <c r="Q39" s="14">
        <f t="shared" si="2"/>
        <v>1398175.925497337</v>
      </c>
      <c r="R39" s="14">
        <f t="shared" si="3"/>
        <v>18875374.99421405</v>
      </c>
      <c r="S39" s="2"/>
      <c r="T39" s="1"/>
    </row>
    <row r="40" spans="1:20" ht="13.2" x14ac:dyDescent="0.25">
      <c r="A40" s="1"/>
      <c r="B40" s="2"/>
      <c r="C40" s="20">
        <f t="shared" si="16"/>
        <v>2621</v>
      </c>
      <c r="D40" s="21">
        <f t="shared" si="20"/>
        <v>84</v>
      </c>
      <c r="E40" s="22">
        <v>24</v>
      </c>
      <c r="F40" s="23">
        <f t="shared" si="17"/>
        <v>104692.26098809001</v>
      </c>
      <c r="G40" s="24">
        <f t="shared" si="18"/>
        <v>1256307.1318570802</v>
      </c>
      <c r="H40" s="2"/>
      <c r="I40" s="1"/>
      <c r="J40" s="2"/>
      <c r="K40" s="12">
        <f t="shared" ref="K40:L40" si="43">K39+1</f>
        <v>2598</v>
      </c>
      <c r="L40" s="12">
        <f t="shared" si="43"/>
        <v>61</v>
      </c>
      <c r="M40" s="14">
        <f t="shared" si="5"/>
        <v>18875374.99421405</v>
      </c>
      <c r="N40" s="13">
        <v>15000</v>
      </c>
      <c r="O40" s="14">
        <f t="shared" si="0"/>
        <v>180000</v>
      </c>
      <c r="P40" s="14">
        <f t="shared" si="1"/>
        <v>19055374.99421405</v>
      </c>
      <c r="Q40" s="14">
        <f t="shared" si="2"/>
        <v>1524429.9995371241</v>
      </c>
      <c r="R40" s="14">
        <f t="shared" si="3"/>
        <v>20579804.993751176</v>
      </c>
      <c r="S40" s="2"/>
      <c r="T40" s="1"/>
    </row>
    <row r="41" spans="1:20" ht="13.2" x14ac:dyDescent="0.25">
      <c r="A41" s="1"/>
      <c r="B41" s="2"/>
      <c r="C41" s="20">
        <f t="shared" si="16"/>
        <v>2622</v>
      </c>
      <c r="D41" s="21">
        <f t="shared" si="20"/>
        <v>85</v>
      </c>
      <c r="E41" s="22">
        <v>25</v>
      </c>
      <c r="F41" s="23">
        <f t="shared" si="17"/>
        <v>107833.02881773272</v>
      </c>
      <c r="G41" s="24">
        <f t="shared" si="18"/>
        <v>1293996.3458127927</v>
      </c>
      <c r="H41" s="2"/>
      <c r="I41" s="1"/>
      <c r="J41" s="2"/>
      <c r="K41" s="12">
        <f t="shared" ref="K41:L41" si="44">K40+1</f>
        <v>2599</v>
      </c>
      <c r="L41" s="12">
        <f t="shared" si="44"/>
        <v>62</v>
      </c>
      <c r="M41" s="14">
        <f t="shared" si="5"/>
        <v>20579804.993751176</v>
      </c>
      <c r="N41" s="13">
        <v>15000</v>
      </c>
      <c r="O41" s="14">
        <f t="shared" si="0"/>
        <v>180000</v>
      </c>
      <c r="P41" s="14">
        <f t="shared" si="1"/>
        <v>20759804.993751176</v>
      </c>
      <c r="Q41" s="14">
        <f t="shared" si="2"/>
        <v>1660784.3995000941</v>
      </c>
      <c r="R41" s="14">
        <f t="shared" si="3"/>
        <v>22420589.39325127</v>
      </c>
      <c r="S41" s="2"/>
      <c r="T41" s="1"/>
    </row>
    <row r="42" spans="1:20" ht="13.2" x14ac:dyDescent="0.25">
      <c r="A42" s="1"/>
      <c r="B42" s="2"/>
      <c r="C42" s="20">
        <f t="shared" si="16"/>
        <v>2623</v>
      </c>
      <c r="D42" s="21">
        <f t="shared" si="20"/>
        <v>86</v>
      </c>
      <c r="E42" s="22">
        <v>26</v>
      </c>
      <c r="F42" s="23">
        <f t="shared" si="17"/>
        <v>111068.0196822647</v>
      </c>
      <c r="G42" s="24">
        <f t="shared" si="18"/>
        <v>1332816.2361871763</v>
      </c>
      <c r="H42" s="2"/>
      <c r="I42" s="1"/>
      <c r="J42" s="2"/>
      <c r="K42" s="12">
        <f t="shared" ref="K42:L42" si="45">K41+1</f>
        <v>2600</v>
      </c>
      <c r="L42" s="12">
        <f t="shared" si="45"/>
        <v>63</v>
      </c>
      <c r="M42" s="14">
        <f t="shared" si="5"/>
        <v>22420589.39325127</v>
      </c>
      <c r="N42" s="13">
        <v>15000</v>
      </c>
      <c r="O42" s="14">
        <f t="shared" si="0"/>
        <v>180000</v>
      </c>
      <c r="P42" s="14">
        <f t="shared" si="1"/>
        <v>22600589.39325127</v>
      </c>
      <c r="Q42" s="14">
        <f t="shared" si="2"/>
        <v>1808047.1514601016</v>
      </c>
      <c r="R42" s="14">
        <f t="shared" si="3"/>
        <v>24408636.54471137</v>
      </c>
      <c r="S42" s="2"/>
      <c r="T42" s="1"/>
    </row>
    <row r="43" spans="1:20" ht="13.2" x14ac:dyDescent="0.25">
      <c r="A43" s="1"/>
      <c r="B43" s="2"/>
      <c r="C43" s="20">
        <f t="shared" si="16"/>
        <v>2624</v>
      </c>
      <c r="D43" s="21">
        <f t="shared" si="20"/>
        <v>87</v>
      </c>
      <c r="E43" s="22">
        <v>27</v>
      </c>
      <c r="F43" s="23">
        <f t="shared" si="17"/>
        <v>114400.06027273265</v>
      </c>
      <c r="G43" s="24">
        <f t="shared" si="18"/>
        <v>1372800.7232727918</v>
      </c>
      <c r="H43" s="2"/>
      <c r="I43" s="1"/>
      <c r="J43" s="2"/>
      <c r="K43" s="12">
        <f t="shared" ref="K43:L43" si="46">K42+1</f>
        <v>2601</v>
      </c>
      <c r="L43" s="12">
        <f t="shared" si="46"/>
        <v>64</v>
      </c>
      <c r="M43" s="14">
        <f t="shared" si="5"/>
        <v>24408636.54471137</v>
      </c>
      <c r="N43" s="13">
        <v>15000</v>
      </c>
      <c r="O43" s="14">
        <f t="shared" si="0"/>
        <v>180000</v>
      </c>
      <c r="P43" s="14">
        <f t="shared" si="1"/>
        <v>24588636.54471137</v>
      </c>
      <c r="Q43" s="14">
        <f t="shared" si="2"/>
        <v>1967090.9235769096</v>
      </c>
      <c r="R43" s="14">
        <f t="shared" si="3"/>
        <v>26555727.46828828</v>
      </c>
      <c r="S43" s="2"/>
      <c r="T43" s="1"/>
    </row>
    <row r="44" spans="1:20" ht="13.2" x14ac:dyDescent="0.25">
      <c r="A44" s="1"/>
      <c r="B44" s="2"/>
      <c r="C44" s="20">
        <f t="shared" si="16"/>
        <v>2625</v>
      </c>
      <c r="D44" s="21">
        <f t="shared" si="20"/>
        <v>88</v>
      </c>
      <c r="E44" s="22">
        <v>28</v>
      </c>
      <c r="F44" s="23">
        <f t="shared" si="17"/>
        <v>117832.06208091462</v>
      </c>
      <c r="G44" s="24">
        <f t="shared" si="18"/>
        <v>1413984.7449709754</v>
      </c>
      <c r="H44" s="2"/>
      <c r="I44" s="1"/>
      <c r="J44" s="2"/>
      <c r="K44" s="12">
        <f t="shared" ref="K44:L44" si="47">K43+1</f>
        <v>2602</v>
      </c>
      <c r="L44" s="12">
        <f t="shared" si="47"/>
        <v>65</v>
      </c>
      <c r="M44" s="14">
        <f t="shared" si="5"/>
        <v>26555727.46828828</v>
      </c>
      <c r="N44" s="13">
        <v>15000</v>
      </c>
      <c r="O44" s="14">
        <f t="shared" si="0"/>
        <v>180000</v>
      </c>
      <c r="P44" s="14">
        <f t="shared" si="1"/>
        <v>26735727.46828828</v>
      </c>
      <c r="Q44" s="14">
        <f t="shared" si="2"/>
        <v>2138858.1974630626</v>
      </c>
      <c r="R44" s="14">
        <f t="shared" si="3"/>
        <v>28874585.665751342</v>
      </c>
      <c r="S44" s="2"/>
      <c r="T44" s="1"/>
    </row>
    <row r="45" spans="1:20" ht="13.2" x14ac:dyDescent="0.25">
      <c r="A45" s="1"/>
      <c r="B45" s="2"/>
      <c r="C45" s="20">
        <f t="shared" si="16"/>
        <v>2626</v>
      </c>
      <c r="D45" s="21">
        <f t="shared" si="20"/>
        <v>89</v>
      </c>
      <c r="E45" s="22">
        <v>29</v>
      </c>
      <c r="F45" s="23">
        <f t="shared" si="17"/>
        <v>121367.02394334204</v>
      </c>
      <c r="G45" s="24">
        <f t="shared" si="18"/>
        <v>1456404.2873201044</v>
      </c>
      <c r="H45" s="2"/>
      <c r="I45" s="1"/>
      <c r="J45" s="2"/>
      <c r="K45" s="12">
        <f t="shared" ref="K45:L45" si="48">K44+1</f>
        <v>2603</v>
      </c>
      <c r="L45" s="12">
        <f t="shared" si="48"/>
        <v>66</v>
      </c>
      <c r="M45" s="14">
        <f t="shared" si="5"/>
        <v>28874585.665751342</v>
      </c>
      <c r="N45" s="13">
        <v>15000</v>
      </c>
      <c r="O45" s="14">
        <f t="shared" si="0"/>
        <v>180000</v>
      </c>
      <c r="P45" s="14">
        <f t="shared" si="1"/>
        <v>29054585.665751342</v>
      </c>
      <c r="Q45" s="14">
        <f t="shared" si="2"/>
        <v>2324366.8532601073</v>
      </c>
      <c r="R45" s="14">
        <f t="shared" si="3"/>
        <v>31378952.519011449</v>
      </c>
      <c r="S45" s="2"/>
      <c r="T45" s="1"/>
    </row>
    <row r="46" spans="1:20" ht="13.2" x14ac:dyDescent="0.25">
      <c r="A46" s="1"/>
      <c r="B46" s="2"/>
      <c r="C46" s="20">
        <f t="shared" si="16"/>
        <v>2627</v>
      </c>
      <c r="D46" s="21">
        <f t="shared" si="20"/>
        <v>90</v>
      </c>
      <c r="E46" s="22">
        <v>30</v>
      </c>
      <c r="F46" s="23">
        <f t="shared" si="17"/>
        <v>125008.0346616423</v>
      </c>
      <c r="G46" s="24">
        <f t="shared" si="18"/>
        <v>1500096.4159397078</v>
      </c>
      <c r="H46" s="2"/>
      <c r="I46" s="1"/>
      <c r="J46" s="2"/>
      <c r="K46" s="12">
        <f t="shared" ref="K46:L46" si="49">K45+1</f>
        <v>2604</v>
      </c>
      <c r="L46" s="12">
        <f t="shared" si="49"/>
        <v>67</v>
      </c>
      <c r="M46" s="14">
        <f t="shared" si="5"/>
        <v>31378952.519011449</v>
      </c>
      <c r="N46" s="13">
        <v>15000</v>
      </c>
      <c r="O46" s="14">
        <f t="shared" si="0"/>
        <v>180000</v>
      </c>
      <c r="P46" s="14">
        <f t="shared" si="1"/>
        <v>31558952.519011449</v>
      </c>
      <c r="Q46" s="14">
        <f t="shared" si="2"/>
        <v>2524716.2015209161</v>
      </c>
      <c r="R46" s="14">
        <f t="shared" si="3"/>
        <v>34083668.720532365</v>
      </c>
      <c r="S46" s="2"/>
      <c r="T46" s="1"/>
    </row>
    <row r="47" spans="1:20" ht="13.2" x14ac:dyDescent="0.25">
      <c r="A47" s="1"/>
      <c r="B47" s="2"/>
      <c r="C47" s="20">
        <f t="shared" si="16"/>
        <v>2628</v>
      </c>
      <c r="D47" s="21">
        <f t="shared" si="20"/>
        <v>91</v>
      </c>
      <c r="E47" s="22">
        <v>31</v>
      </c>
      <c r="F47" s="23">
        <f t="shared" si="17"/>
        <v>128758.27570149158</v>
      </c>
      <c r="G47" s="24">
        <f t="shared" si="18"/>
        <v>1545099.3084178991</v>
      </c>
      <c r="H47" s="2"/>
      <c r="I47" s="1"/>
      <c r="J47" s="2"/>
      <c r="K47" s="12">
        <f t="shared" ref="K47:L47" si="50">K46+1</f>
        <v>2605</v>
      </c>
      <c r="L47" s="12">
        <f t="shared" si="50"/>
        <v>68</v>
      </c>
      <c r="M47" s="14">
        <f t="shared" si="5"/>
        <v>34083668.720532365</v>
      </c>
      <c r="N47" s="13">
        <v>15000</v>
      </c>
      <c r="O47" s="14">
        <f t="shared" si="0"/>
        <v>180000</v>
      </c>
      <c r="P47" s="14">
        <f t="shared" si="1"/>
        <v>34263668.720532365</v>
      </c>
      <c r="Q47" s="14">
        <f t="shared" si="2"/>
        <v>2741093.4976425893</v>
      </c>
      <c r="R47" s="14">
        <f t="shared" si="3"/>
        <v>37004762.218174957</v>
      </c>
      <c r="S47" s="2"/>
      <c r="T47" s="1"/>
    </row>
    <row r="48" spans="1:20" ht="13.2" x14ac:dyDescent="0.25">
      <c r="A48" s="1"/>
      <c r="B48" s="2"/>
      <c r="C48" s="20">
        <f t="shared" si="16"/>
        <v>2629</v>
      </c>
      <c r="D48" s="21">
        <f t="shared" si="20"/>
        <v>92</v>
      </c>
      <c r="E48" s="22">
        <v>32</v>
      </c>
      <c r="F48" s="23">
        <f t="shared" si="17"/>
        <v>132621.02397253632</v>
      </c>
      <c r="G48" s="24">
        <f t="shared" si="18"/>
        <v>1591452.2876704358</v>
      </c>
      <c r="H48" s="2"/>
      <c r="I48" s="1"/>
      <c r="J48" s="2"/>
      <c r="K48" s="12">
        <f t="shared" ref="K48:L48" si="51">K47+1</f>
        <v>2606</v>
      </c>
      <c r="L48" s="12">
        <f t="shared" si="51"/>
        <v>69</v>
      </c>
      <c r="M48" s="14">
        <f t="shared" si="5"/>
        <v>37004762.218174957</v>
      </c>
      <c r="N48" s="13">
        <v>15000</v>
      </c>
      <c r="O48" s="14">
        <f t="shared" si="0"/>
        <v>180000</v>
      </c>
      <c r="P48" s="14">
        <f t="shared" si="1"/>
        <v>37184762.218174957</v>
      </c>
      <c r="Q48" s="14">
        <f t="shared" si="2"/>
        <v>2974780.9774539964</v>
      </c>
      <c r="R48" s="14">
        <f t="shared" si="3"/>
        <v>40159543.195628956</v>
      </c>
      <c r="S48" s="2"/>
      <c r="T48" s="1"/>
    </row>
    <row r="49" spans="1:20" ht="13.2" x14ac:dyDescent="0.25">
      <c r="A49" s="1"/>
      <c r="B49" s="2"/>
      <c r="C49" s="20">
        <f t="shared" si="16"/>
        <v>2630</v>
      </c>
      <c r="D49" s="21">
        <f t="shared" si="20"/>
        <v>93</v>
      </c>
      <c r="E49" s="22">
        <v>33</v>
      </c>
      <c r="F49" s="23">
        <f t="shared" si="17"/>
        <v>136599.65469171241</v>
      </c>
      <c r="G49" s="24">
        <f t="shared" si="18"/>
        <v>1639195.8563005489</v>
      </c>
      <c r="H49" s="2"/>
      <c r="I49" s="1"/>
      <c r="J49" s="2"/>
      <c r="K49" s="12">
        <f t="shared" ref="K49:L49" si="52">K48+1</f>
        <v>2607</v>
      </c>
      <c r="L49" s="12">
        <f t="shared" si="52"/>
        <v>70</v>
      </c>
      <c r="M49" s="14">
        <f t="shared" si="5"/>
        <v>40159543.195628956</v>
      </c>
      <c r="N49" s="13">
        <v>15000</v>
      </c>
      <c r="O49" s="14">
        <f t="shared" si="0"/>
        <v>180000</v>
      </c>
      <c r="P49" s="14">
        <f t="shared" si="1"/>
        <v>40339543.195628956</v>
      </c>
      <c r="Q49" s="14">
        <f t="shared" si="2"/>
        <v>3227163.4556503166</v>
      </c>
      <c r="R49" s="14">
        <f t="shared" si="3"/>
        <v>43566706.651279271</v>
      </c>
      <c r="S49" s="2"/>
      <c r="T49" s="1"/>
    </row>
    <row r="50" spans="1:20" ht="13.2" x14ac:dyDescent="0.25">
      <c r="A50" s="1"/>
      <c r="B50" s="2"/>
      <c r="C50" s="20">
        <f t="shared" si="16"/>
        <v>2631</v>
      </c>
      <c r="D50" s="21">
        <f t="shared" si="20"/>
        <v>94</v>
      </c>
      <c r="E50" s="22">
        <v>34</v>
      </c>
      <c r="F50" s="23">
        <f t="shared" si="17"/>
        <v>140697.64433246377</v>
      </c>
      <c r="G50" s="24">
        <f t="shared" si="18"/>
        <v>1688371.7319895653</v>
      </c>
      <c r="H50" s="2"/>
      <c r="I50" s="1"/>
      <c r="J50" s="2"/>
      <c r="K50" s="12">
        <f t="shared" ref="K50:L50" si="53">K49+1</f>
        <v>2608</v>
      </c>
      <c r="L50" s="12">
        <f t="shared" si="53"/>
        <v>71</v>
      </c>
      <c r="M50" s="14">
        <f t="shared" si="5"/>
        <v>43566706.651279271</v>
      </c>
      <c r="N50" s="13">
        <v>15000</v>
      </c>
      <c r="O50" s="14">
        <f t="shared" si="0"/>
        <v>180000</v>
      </c>
      <c r="P50" s="14">
        <f t="shared" si="1"/>
        <v>43746706.651279271</v>
      </c>
      <c r="Q50" s="14">
        <f t="shared" si="2"/>
        <v>3499736.5321023418</v>
      </c>
      <c r="R50" s="14">
        <f t="shared" si="3"/>
        <v>47246443.18338161</v>
      </c>
      <c r="S50" s="2"/>
      <c r="T50" s="1"/>
    </row>
    <row r="51" spans="1:20" ht="13.2" x14ac:dyDescent="0.25">
      <c r="A51" s="1"/>
      <c r="B51" s="2"/>
      <c r="C51" s="20">
        <f t="shared" si="16"/>
        <v>2632</v>
      </c>
      <c r="D51" s="21">
        <f t="shared" si="20"/>
        <v>95</v>
      </c>
      <c r="E51" s="22">
        <v>35</v>
      </c>
      <c r="F51" s="23">
        <f t="shared" si="17"/>
        <v>144918.5736624377</v>
      </c>
      <c r="G51" s="24">
        <f t="shared" si="18"/>
        <v>1739022.8839492523</v>
      </c>
      <c r="H51" s="2"/>
      <c r="I51" s="1"/>
      <c r="J51" s="2"/>
      <c r="K51" s="12">
        <f t="shared" ref="K51:L51" si="54">K50+1</f>
        <v>2609</v>
      </c>
      <c r="L51" s="12">
        <f t="shared" si="54"/>
        <v>72</v>
      </c>
      <c r="M51" s="14">
        <f t="shared" si="5"/>
        <v>47246443.18338161</v>
      </c>
      <c r="N51" s="13">
        <v>15000</v>
      </c>
      <c r="O51" s="14">
        <f t="shared" si="0"/>
        <v>180000</v>
      </c>
      <c r="P51" s="14">
        <f t="shared" si="1"/>
        <v>47426443.18338161</v>
      </c>
      <c r="Q51" s="14">
        <f t="shared" si="2"/>
        <v>3794115.4546705289</v>
      </c>
      <c r="R51" s="14">
        <f t="shared" si="3"/>
        <v>51220558.638052136</v>
      </c>
      <c r="S51" s="2"/>
      <c r="T51" s="1"/>
    </row>
    <row r="52" spans="1:20" ht="13.2" x14ac:dyDescent="0.25">
      <c r="A52" s="1"/>
      <c r="B52" s="2"/>
      <c r="C52" s="20">
        <f t="shared" si="16"/>
        <v>2633</v>
      </c>
      <c r="D52" s="21">
        <f t="shared" si="20"/>
        <v>96</v>
      </c>
      <c r="E52" s="22">
        <v>36</v>
      </c>
      <c r="F52" s="23">
        <f t="shared" si="17"/>
        <v>149266.13087231081</v>
      </c>
      <c r="G52" s="24">
        <f t="shared" si="18"/>
        <v>1791193.5704677296</v>
      </c>
      <c r="H52" s="2"/>
      <c r="I52" s="1"/>
      <c r="J52" s="2"/>
      <c r="K52" s="12">
        <f t="shared" ref="K52:L52" si="55">K51+1</f>
        <v>2610</v>
      </c>
      <c r="L52" s="12">
        <f t="shared" si="55"/>
        <v>73</v>
      </c>
      <c r="M52" s="14">
        <f t="shared" si="5"/>
        <v>51220558.638052136</v>
      </c>
      <c r="N52" s="13">
        <v>15000</v>
      </c>
      <c r="O52" s="14">
        <f t="shared" si="0"/>
        <v>180000</v>
      </c>
      <c r="P52" s="14">
        <f t="shared" si="1"/>
        <v>51400558.638052136</v>
      </c>
      <c r="Q52" s="14">
        <f t="shared" si="2"/>
        <v>4112044.6910441709</v>
      </c>
      <c r="R52" s="14">
        <f t="shared" si="3"/>
        <v>55512603.32909631</v>
      </c>
      <c r="S52" s="2"/>
      <c r="T52" s="1"/>
    </row>
    <row r="53" spans="1:20" ht="13.2" x14ac:dyDescent="0.25">
      <c r="A53" s="1"/>
      <c r="B53" s="2"/>
      <c r="C53" s="20">
        <f t="shared" si="16"/>
        <v>2634</v>
      </c>
      <c r="D53" s="21">
        <f t="shared" si="20"/>
        <v>97</v>
      </c>
      <c r="E53" s="22">
        <v>37</v>
      </c>
      <c r="F53" s="23">
        <f t="shared" si="17"/>
        <v>153744.11479848012</v>
      </c>
      <c r="G53" s="24">
        <f t="shared" si="18"/>
        <v>1844929.3775817615</v>
      </c>
      <c r="H53" s="2"/>
      <c r="I53" s="1"/>
      <c r="J53" s="2"/>
      <c r="K53" s="12">
        <f t="shared" ref="K53:L53" si="56">K52+1</f>
        <v>2611</v>
      </c>
      <c r="L53" s="12">
        <f t="shared" si="56"/>
        <v>74</v>
      </c>
      <c r="M53" s="14">
        <f t="shared" si="5"/>
        <v>55512603.32909631</v>
      </c>
      <c r="N53" s="13">
        <v>15000</v>
      </c>
      <c r="O53" s="14">
        <f t="shared" si="0"/>
        <v>180000</v>
      </c>
      <c r="P53" s="14">
        <f t="shared" si="1"/>
        <v>55692603.32909631</v>
      </c>
      <c r="Q53" s="14">
        <f t="shared" si="2"/>
        <v>4455408.2663277052</v>
      </c>
      <c r="R53" s="14">
        <f t="shared" si="3"/>
        <v>60148011.595424011</v>
      </c>
      <c r="S53" s="2"/>
      <c r="T53" s="1"/>
    </row>
    <row r="54" spans="1:20" ht="13.2" x14ac:dyDescent="0.25">
      <c r="A54" s="1"/>
      <c r="B54" s="2"/>
      <c r="C54" s="20">
        <f t="shared" si="16"/>
        <v>2635</v>
      </c>
      <c r="D54" s="21">
        <f t="shared" si="20"/>
        <v>98</v>
      </c>
      <c r="E54" s="22">
        <v>38</v>
      </c>
      <c r="F54" s="23">
        <f t="shared" si="17"/>
        <v>158356.43824243452</v>
      </c>
      <c r="G54" s="24">
        <f t="shared" si="18"/>
        <v>1900277.2589092143</v>
      </c>
      <c r="H54" s="2"/>
      <c r="I54" s="1"/>
      <c r="J54" s="2"/>
      <c r="K54" s="12">
        <f t="shared" ref="K54:L54" si="57">K53+1</f>
        <v>2612</v>
      </c>
      <c r="L54" s="12">
        <f t="shared" si="57"/>
        <v>75</v>
      </c>
      <c r="M54" s="14">
        <f t="shared" si="5"/>
        <v>60148011.595424011</v>
      </c>
      <c r="N54" s="13">
        <v>15000</v>
      </c>
      <c r="O54" s="14">
        <f t="shared" si="0"/>
        <v>180000</v>
      </c>
      <c r="P54" s="14">
        <f t="shared" si="1"/>
        <v>60328011.595424011</v>
      </c>
      <c r="Q54" s="14">
        <f t="shared" si="2"/>
        <v>4826240.9276339207</v>
      </c>
      <c r="R54" s="14">
        <f t="shared" si="3"/>
        <v>65154252.52305793</v>
      </c>
      <c r="S54" s="2"/>
      <c r="T54" s="1"/>
    </row>
    <row r="55" spans="1:20" ht="13.2" x14ac:dyDescent="0.25">
      <c r="A55" s="1"/>
      <c r="B55" s="2"/>
      <c r="C55" s="20">
        <f t="shared" si="16"/>
        <v>2636</v>
      </c>
      <c r="D55" s="21">
        <f t="shared" si="20"/>
        <v>99</v>
      </c>
      <c r="E55" s="22">
        <v>39</v>
      </c>
      <c r="F55" s="23">
        <f t="shared" si="17"/>
        <v>163107.13138970759</v>
      </c>
      <c r="G55" s="24">
        <f t="shared" si="18"/>
        <v>1957285.5766764912</v>
      </c>
      <c r="H55" s="2"/>
      <c r="I55" s="1"/>
      <c r="J55" s="2"/>
      <c r="K55" s="12">
        <f t="shared" ref="K55:L55" si="58">K54+1</f>
        <v>2613</v>
      </c>
      <c r="L55" s="12">
        <f t="shared" si="58"/>
        <v>76</v>
      </c>
      <c r="M55" s="14">
        <f t="shared" si="5"/>
        <v>65154252.52305793</v>
      </c>
      <c r="N55" s="13">
        <v>15000</v>
      </c>
      <c r="O55" s="14">
        <f t="shared" si="0"/>
        <v>180000</v>
      </c>
      <c r="P55" s="14">
        <f t="shared" si="1"/>
        <v>65334252.52305793</v>
      </c>
      <c r="Q55" s="14">
        <f t="shared" si="2"/>
        <v>5226740.2018446345</v>
      </c>
      <c r="R55" s="14">
        <f t="shared" si="3"/>
        <v>70560992.72490257</v>
      </c>
      <c r="S55" s="2"/>
      <c r="T55" s="1"/>
    </row>
    <row r="56" spans="1:20" ht="13.2" x14ac:dyDescent="0.25">
      <c r="A56" s="1"/>
      <c r="B56" s="2"/>
      <c r="C56" s="20">
        <f t="shared" si="16"/>
        <v>2637</v>
      </c>
      <c r="D56" s="21">
        <f t="shared" si="20"/>
        <v>100</v>
      </c>
      <c r="E56" s="22">
        <v>40</v>
      </c>
      <c r="F56" s="23">
        <f t="shared" si="17"/>
        <v>168000.3453313988</v>
      </c>
      <c r="G56" s="24">
        <f t="shared" si="18"/>
        <v>2016004.1439767857</v>
      </c>
      <c r="H56" s="2"/>
      <c r="I56" s="1"/>
      <c r="J56" s="2"/>
      <c r="K56" s="12">
        <f t="shared" ref="K56:L56" si="59">K55+1</f>
        <v>2614</v>
      </c>
      <c r="L56" s="12">
        <f t="shared" si="59"/>
        <v>77</v>
      </c>
      <c r="M56" s="14">
        <f t="shared" si="5"/>
        <v>70560992.72490257</v>
      </c>
      <c r="N56" s="13">
        <v>15000</v>
      </c>
      <c r="O56" s="14">
        <f t="shared" si="0"/>
        <v>180000</v>
      </c>
      <c r="P56" s="14">
        <f t="shared" si="1"/>
        <v>70740992.72490257</v>
      </c>
      <c r="Q56" s="14">
        <f t="shared" si="2"/>
        <v>5659279.4179922054</v>
      </c>
      <c r="R56" s="14">
        <f t="shared" si="3"/>
        <v>76400272.142894775</v>
      </c>
      <c r="S56" s="2"/>
      <c r="T56" s="1"/>
    </row>
    <row r="57" spans="1:20" ht="13.2" x14ac:dyDescent="0.25">
      <c r="A57" s="1"/>
      <c r="B57" s="2"/>
      <c r="C57" s="20">
        <f t="shared" si="16"/>
        <v>2638</v>
      </c>
      <c r="D57" s="21">
        <f t="shared" si="20"/>
        <v>101</v>
      </c>
      <c r="E57" s="22">
        <v>41</v>
      </c>
      <c r="F57" s="23">
        <f t="shared" si="17"/>
        <v>173040.35569134075</v>
      </c>
      <c r="G57" s="24">
        <f t="shared" si="18"/>
        <v>2076484.268296089</v>
      </c>
      <c r="H57" s="2"/>
      <c r="I57" s="1"/>
      <c r="J57" s="2"/>
      <c r="K57" s="12">
        <f t="shared" ref="K57:L57" si="60">K56+1</f>
        <v>2615</v>
      </c>
      <c r="L57" s="12">
        <f t="shared" si="60"/>
        <v>78</v>
      </c>
      <c r="M57" s="14">
        <f t="shared" si="5"/>
        <v>76400272.142894775</v>
      </c>
      <c r="N57" s="13">
        <v>15000</v>
      </c>
      <c r="O57" s="14">
        <f t="shared" si="0"/>
        <v>180000</v>
      </c>
      <c r="P57" s="14">
        <f t="shared" si="1"/>
        <v>76580272.142894775</v>
      </c>
      <c r="Q57" s="14">
        <f t="shared" si="2"/>
        <v>6126421.771431582</v>
      </c>
      <c r="R57" s="14">
        <f t="shared" si="3"/>
        <v>82706693.914326355</v>
      </c>
      <c r="S57" s="2"/>
      <c r="T57" s="1"/>
    </row>
    <row r="58" spans="1:20" ht="13.2" x14ac:dyDescent="0.25">
      <c r="A58" s="1"/>
      <c r="B58" s="2"/>
      <c r="C58" s="20">
        <f t="shared" si="16"/>
        <v>2639</v>
      </c>
      <c r="D58" s="21">
        <f t="shared" si="20"/>
        <v>102</v>
      </c>
      <c r="E58" s="22">
        <v>42</v>
      </c>
      <c r="F58" s="23">
        <f t="shared" si="17"/>
        <v>178231.56636208098</v>
      </c>
      <c r="G58" s="24">
        <f t="shared" si="18"/>
        <v>2138778.7963449717</v>
      </c>
      <c r="H58" s="2"/>
      <c r="I58" s="1"/>
      <c r="J58" s="2"/>
      <c r="K58" s="12">
        <f t="shared" ref="K58:L58" si="61">K57+1</f>
        <v>2616</v>
      </c>
      <c r="L58" s="12">
        <f t="shared" si="61"/>
        <v>79</v>
      </c>
      <c r="M58" s="14">
        <f t="shared" si="5"/>
        <v>82706693.914326355</v>
      </c>
      <c r="N58" s="13">
        <v>15000</v>
      </c>
      <c r="O58" s="14">
        <f t="shared" si="0"/>
        <v>180000</v>
      </c>
      <c r="P58" s="14">
        <f t="shared" si="1"/>
        <v>82886693.914326355</v>
      </c>
      <c r="Q58" s="14">
        <f t="shared" si="2"/>
        <v>6630935.5131461089</v>
      </c>
      <c r="R58" s="14">
        <f t="shared" si="3"/>
        <v>89517629.427472457</v>
      </c>
      <c r="S58" s="2"/>
      <c r="T58" s="1"/>
    </row>
    <row r="59" spans="1:20" ht="13.2" x14ac:dyDescent="0.25">
      <c r="A59" s="1"/>
      <c r="B59" s="2"/>
      <c r="C59" s="20">
        <f t="shared" si="16"/>
        <v>2640</v>
      </c>
      <c r="D59" s="21">
        <f t="shared" si="20"/>
        <v>103</v>
      </c>
      <c r="E59" s="22">
        <v>43</v>
      </c>
      <c r="F59" s="23">
        <f t="shared" si="17"/>
        <v>183578.51335294341</v>
      </c>
      <c r="G59" s="24">
        <f t="shared" si="18"/>
        <v>2202942.1602353211</v>
      </c>
      <c r="H59" s="2"/>
      <c r="I59" s="1"/>
      <c r="J59" s="2"/>
      <c r="K59" s="12">
        <f t="shared" ref="K59:L59" si="62">K58+1</f>
        <v>2617</v>
      </c>
      <c r="L59" s="12">
        <f t="shared" si="62"/>
        <v>80</v>
      </c>
      <c r="M59" s="14">
        <f t="shared" si="5"/>
        <v>89517629.427472457</v>
      </c>
      <c r="N59" s="13">
        <v>15000</v>
      </c>
      <c r="O59" s="14">
        <f t="shared" si="0"/>
        <v>180000</v>
      </c>
      <c r="P59" s="14">
        <f t="shared" si="1"/>
        <v>89697629.427472457</v>
      </c>
      <c r="Q59" s="14">
        <f t="shared" si="2"/>
        <v>7175810.3541977964</v>
      </c>
      <c r="R59" s="14">
        <f t="shared" si="3"/>
        <v>96873439.781670257</v>
      </c>
      <c r="S59" s="2"/>
      <c r="T59" s="1"/>
    </row>
    <row r="60" spans="1:20" ht="13.2" x14ac:dyDescent="0.25">
      <c r="A60" s="1"/>
      <c r="B60" s="2"/>
      <c r="C60" s="20">
        <f t="shared" si="16"/>
        <v>2641</v>
      </c>
      <c r="D60" s="21">
        <f t="shared" si="20"/>
        <v>104</v>
      </c>
      <c r="E60" s="22">
        <v>44</v>
      </c>
      <c r="F60" s="23">
        <f t="shared" si="17"/>
        <v>189085.86875353169</v>
      </c>
      <c r="G60" s="24">
        <f t="shared" si="18"/>
        <v>2269030.4250423801</v>
      </c>
      <c r="H60" s="2"/>
      <c r="I60" s="1"/>
      <c r="J60" s="2"/>
      <c r="K60" s="12">
        <f t="shared" ref="K60:L60" si="63">K59+1</f>
        <v>2618</v>
      </c>
      <c r="L60" s="12">
        <f t="shared" si="63"/>
        <v>81</v>
      </c>
      <c r="M60" s="14">
        <f t="shared" si="5"/>
        <v>96873439.781670257</v>
      </c>
      <c r="N60" s="13">
        <v>15000</v>
      </c>
      <c r="O60" s="14">
        <f t="shared" si="0"/>
        <v>180000</v>
      </c>
      <c r="P60" s="14">
        <f t="shared" si="1"/>
        <v>97053439.781670257</v>
      </c>
      <c r="Q60" s="14">
        <f t="shared" si="2"/>
        <v>7764275.1825336209</v>
      </c>
      <c r="R60" s="14">
        <f t="shared" si="3"/>
        <v>104817714.96420388</v>
      </c>
      <c r="S60" s="2"/>
      <c r="T60" s="1"/>
    </row>
    <row r="61" spans="1:20" ht="13.2" x14ac:dyDescent="0.25">
      <c r="A61" s="1"/>
      <c r="B61" s="2"/>
      <c r="C61" s="20">
        <f t="shared" si="16"/>
        <v>2642</v>
      </c>
      <c r="D61" s="21">
        <f t="shared" si="20"/>
        <v>105</v>
      </c>
      <c r="E61" s="22">
        <v>45</v>
      </c>
      <c r="F61" s="23">
        <f t="shared" si="17"/>
        <v>194758.44481613763</v>
      </c>
      <c r="G61" s="24">
        <f t="shared" si="18"/>
        <v>2337101.3377936515</v>
      </c>
      <c r="H61" s="2"/>
      <c r="I61" s="1"/>
      <c r="J61" s="2"/>
      <c r="K61" s="12">
        <f t="shared" ref="K61:L61" si="64">K60+1</f>
        <v>2619</v>
      </c>
      <c r="L61" s="12">
        <f t="shared" si="64"/>
        <v>82</v>
      </c>
      <c r="M61" s="14">
        <f t="shared" si="5"/>
        <v>104817714.96420388</v>
      </c>
      <c r="N61" s="13">
        <v>15000</v>
      </c>
      <c r="O61" s="14">
        <f t="shared" si="0"/>
        <v>180000</v>
      </c>
      <c r="P61" s="14">
        <f t="shared" si="1"/>
        <v>104997714.96420388</v>
      </c>
      <c r="Q61" s="14">
        <f t="shared" si="2"/>
        <v>8399817.1971363109</v>
      </c>
      <c r="R61" s="14">
        <f t="shared" si="3"/>
        <v>113397532.16134019</v>
      </c>
      <c r="S61" s="2"/>
      <c r="T61" s="1"/>
    </row>
    <row r="62" spans="1:20" ht="13.2" x14ac:dyDescent="0.25">
      <c r="A62" s="1"/>
      <c r="B62" s="2"/>
      <c r="C62" s="20">
        <f t="shared" si="16"/>
        <v>2643</v>
      </c>
      <c r="D62" s="21">
        <f t="shared" si="20"/>
        <v>106</v>
      </c>
      <c r="E62" s="22">
        <v>46</v>
      </c>
      <c r="F62" s="23">
        <f t="shared" si="17"/>
        <v>200601.1981606218</v>
      </c>
      <c r="G62" s="24">
        <f t="shared" si="18"/>
        <v>2407214.3779274616</v>
      </c>
      <c r="H62" s="2"/>
      <c r="I62" s="1"/>
      <c r="J62" s="2"/>
      <c r="K62" s="12">
        <f t="shared" ref="K62:L62" si="65">K61+1</f>
        <v>2620</v>
      </c>
      <c r="L62" s="12">
        <f t="shared" si="65"/>
        <v>83</v>
      </c>
      <c r="M62" s="14">
        <f t="shared" si="5"/>
        <v>113397532.16134019</v>
      </c>
      <c r="N62" s="13">
        <v>15000</v>
      </c>
      <c r="O62" s="14">
        <f t="shared" si="0"/>
        <v>180000</v>
      </c>
      <c r="P62" s="14">
        <f t="shared" si="1"/>
        <v>113577532.16134019</v>
      </c>
      <c r="Q62" s="14">
        <f t="shared" si="2"/>
        <v>9086202.572907215</v>
      </c>
      <c r="R62" s="14">
        <f t="shared" si="3"/>
        <v>122663734.7342474</v>
      </c>
      <c r="S62" s="2"/>
      <c r="T62" s="1"/>
    </row>
    <row r="63" spans="1:20" ht="13.2" x14ac:dyDescent="0.25">
      <c r="A63" s="1"/>
      <c r="B63" s="2"/>
      <c r="C63" s="20">
        <f t="shared" si="16"/>
        <v>2644</v>
      </c>
      <c r="D63" s="21">
        <f t="shared" si="20"/>
        <v>107</v>
      </c>
      <c r="E63" s="22">
        <v>47</v>
      </c>
      <c r="F63" s="23">
        <f t="shared" si="17"/>
        <v>206619.23410544044</v>
      </c>
      <c r="G63" s="24">
        <f t="shared" si="18"/>
        <v>2479430.8092652853</v>
      </c>
      <c r="H63" s="2"/>
      <c r="I63" s="1"/>
      <c r="J63" s="2"/>
      <c r="K63" s="12">
        <f t="shared" ref="K63:L63" si="66">K62+1</f>
        <v>2621</v>
      </c>
      <c r="L63" s="12">
        <f t="shared" si="66"/>
        <v>84</v>
      </c>
      <c r="M63" s="14">
        <f t="shared" si="5"/>
        <v>122663734.7342474</v>
      </c>
      <c r="N63" s="13">
        <v>15000</v>
      </c>
      <c r="O63" s="14">
        <f t="shared" si="0"/>
        <v>180000</v>
      </c>
      <c r="P63" s="14">
        <f t="shared" si="1"/>
        <v>122843734.7342474</v>
      </c>
      <c r="Q63" s="14">
        <f t="shared" si="2"/>
        <v>9827498.7787397932</v>
      </c>
      <c r="R63" s="14">
        <f t="shared" si="3"/>
        <v>132671233.5129872</v>
      </c>
      <c r="S63" s="2"/>
      <c r="T63" s="1"/>
    </row>
    <row r="64" spans="1:20" ht="13.2" x14ac:dyDescent="0.25">
      <c r="A64" s="1"/>
      <c r="B64" s="2"/>
      <c r="C64" s="20">
        <f t="shared" si="16"/>
        <v>2645</v>
      </c>
      <c r="D64" s="21">
        <f t="shared" si="20"/>
        <v>108</v>
      </c>
      <c r="E64" s="22">
        <v>48</v>
      </c>
      <c r="F64" s="23">
        <f t="shared" si="17"/>
        <v>212817.81112860361</v>
      </c>
      <c r="G64" s="24">
        <f t="shared" si="18"/>
        <v>2553813.7335432433</v>
      </c>
      <c r="H64" s="2"/>
      <c r="I64" s="1"/>
      <c r="J64" s="2"/>
      <c r="K64" s="12">
        <f t="shared" ref="K64:L64" si="67">K63+1</f>
        <v>2622</v>
      </c>
      <c r="L64" s="12">
        <f t="shared" si="67"/>
        <v>85</v>
      </c>
      <c r="M64" s="14">
        <f t="shared" si="5"/>
        <v>132671233.5129872</v>
      </c>
      <c r="N64" s="13">
        <v>15000</v>
      </c>
      <c r="O64" s="14">
        <f t="shared" si="0"/>
        <v>180000</v>
      </c>
      <c r="P64" s="14">
        <f t="shared" si="1"/>
        <v>132851233.5129872</v>
      </c>
      <c r="Q64" s="14">
        <f t="shared" si="2"/>
        <v>10628098.681038976</v>
      </c>
      <c r="R64" s="14">
        <f t="shared" si="3"/>
        <v>143479332.19402617</v>
      </c>
      <c r="S64" s="2"/>
      <c r="T64" s="1"/>
    </row>
    <row r="65" spans="1:20" ht="13.2" x14ac:dyDescent="0.25">
      <c r="A65" s="1"/>
      <c r="B65" s="2"/>
      <c r="C65" s="20">
        <f t="shared" si="16"/>
        <v>2646</v>
      </c>
      <c r="D65" s="21">
        <f t="shared" si="20"/>
        <v>109</v>
      </c>
      <c r="E65" s="22">
        <v>49</v>
      </c>
      <c r="F65" s="23">
        <f t="shared" si="17"/>
        <v>219202.34546246173</v>
      </c>
      <c r="G65" s="24">
        <f t="shared" si="18"/>
        <v>2630428.1455495409</v>
      </c>
      <c r="H65" s="2"/>
      <c r="I65" s="1"/>
      <c r="J65" s="2"/>
      <c r="K65" s="12">
        <f t="shared" ref="K65:L65" si="68">K64+1</f>
        <v>2623</v>
      </c>
      <c r="L65" s="12">
        <f t="shared" si="68"/>
        <v>86</v>
      </c>
      <c r="M65" s="14">
        <f t="shared" si="5"/>
        <v>143479332.19402617</v>
      </c>
      <c r="N65" s="13">
        <v>15000</v>
      </c>
      <c r="O65" s="14">
        <f t="shared" si="0"/>
        <v>180000</v>
      </c>
      <c r="P65" s="14">
        <f t="shared" si="1"/>
        <v>143659332.19402617</v>
      </c>
      <c r="Q65" s="14">
        <f t="shared" si="2"/>
        <v>11492746.575522093</v>
      </c>
      <c r="R65" s="14">
        <f t="shared" si="3"/>
        <v>155152078.76954827</v>
      </c>
      <c r="S65" s="2"/>
      <c r="T65" s="1"/>
    </row>
    <row r="66" spans="1:20" ht="13.2" x14ac:dyDescent="0.25">
      <c r="A66" s="1"/>
      <c r="B66" s="2"/>
      <c r="C66" s="20">
        <f t="shared" si="16"/>
        <v>2647</v>
      </c>
      <c r="D66" s="21">
        <f t="shared" si="20"/>
        <v>110</v>
      </c>
      <c r="E66" s="22">
        <v>50</v>
      </c>
      <c r="F66" s="23">
        <f t="shared" si="17"/>
        <v>225778.41582633561</v>
      </c>
      <c r="G66" s="24">
        <f t="shared" si="18"/>
        <v>2709340.9899160275</v>
      </c>
      <c r="H66" s="2"/>
      <c r="I66" s="1"/>
      <c r="J66" s="2"/>
      <c r="K66" s="12">
        <f t="shared" ref="K66:L66" si="69">K65+1</f>
        <v>2624</v>
      </c>
      <c r="L66" s="12">
        <f t="shared" si="69"/>
        <v>87</v>
      </c>
      <c r="M66" s="14">
        <f t="shared" si="5"/>
        <v>155152078.76954827</v>
      </c>
      <c r="N66" s="13">
        <v>15000</v>
      </c>
      <c r="O66" s="14">
        <f t="shared" si="0"/>
        <v>180000</v>
      </c>
      <c r="P66" s="14">
        <f t="shared" si="1"/>
        <v>155332078.76954827</v>
      </c>
      <c r="Q66" s="14">
        <f t="shared" si="2"/>
        <v>12426566.301563861</v>
      </c>
      <c r="R66" s="14">
        <f t="shared" si="3"/>
        <v>167758645.07111213</v>
      </c>
      <c r="S66" s="2"/>
      <c r="T66" s="1"/>
    </row>
    <row r="67" spans="1:20" ht="13.2" x14ac:dyDescent="0.25">
      <c r="A67" s="1"/>
      <c r="B67" s="2"/>
      <c r="C67" s="20">
        <f t="shared" si="16"/>
        <v>2648</v>
      </c>
      <c r="D67" s="21">
        <f t="shared" si="20"/>
        <v>111</v>
      </c>
      <c r="E67" s="22">
        <v>51</v>
      </c>
      <c r="F67" s="23">
        <f t="shared" si="17"/>
        <v>232551.76830112564</v>
      </c>
      <c r="G67" s="24">
        <f t="shared" si="18"/>
        <v>2790621.2196135079</v>
      </c>
      <c r="H67" s="2"/>
      <c r="I67" s="1"/>
      <c r="J67" s="2"/>
      <c r="K67" s="12">
        <f t="shared" ref="K67:L67" si="70">K66+1</f>
        <v>2625</v>
      </c>
      <c r="L67" s="12">
        <f t="shared" si="70"/>
        <v>88</v>
      </c>
      <c r="M67" s="14">
        <f t="shared" si="5"/>
        <v>167758645.07111213</v>
      </c>
      <c r="N67" s="13">
        <v>15000</v>
      </c>
      <c r="O67" s="14">
        <f t="shared" si="0"/>
        <v>180000</v>
      </c>
      <c r="P67" s="14">
        <f t="shared" si="1"/>
        <v>167938645.07111213</v>
      </c>
      <c r="Q67" s="14">
        <f t="shared" si="2"/>
        <v>13435091.605688971</v>
      </c>
      <c r="R67" s="14">
        <f t="shared" si="3"/>
        <v>181373736.67680109</v>
      </c>
      <c r="S67" s="2"/>
      <c r="T67" s="1"/>
    </row>
    <row r="68" spans="1:20" ht="13.2" x14ac:dyDescent="0.25">
      <c r="A68" s="1"/>
      <c r="B68" s="2"/>
      <c r="C68" s="20">
        <f t="shared" si="16"/>
        <v>2649</v>
      </c>
      <c r="D68" s="21">
        <f t="shared" si="20"/>
        <v>112</v>
      </c>
      <c r="E68" s="22">
        <v>52</v>
      </c>
      <c r="F68" s="23">
        <f t="shared" si="17"/>
        <v>239528.32135015941</v>
      </c>
      <c r="G68" s="24">
        <f t="shared" si="18"/>
        <v>2874339.8562019132</v>
      </c>
      <c r="H68" s="2"/>
      <c r="I68" s="1"/>
      <c r="J68" s="2"/>
      <c r="K68" s="12">
        <f t="shared" ref="K68:L68" si="71">K67+1</f>
        <v>2626</v>
      </c>
      <c r="L68" s="12">
        <f t="shared" si="71"/>
        <v>89</v>
      </c>
      <c r="M68" s="14">
        <f t="shared" si="5"/>
        <v>181373736.67680109</v>
      </c>
      <c r="N68" s="13">
        <v>15000</v>
      </c>
      <c r="O68" s="14">
        <f t="shared" si="0"/>
        <v>180000</v>
      </c>
      <c r="P68" s="14">
        <f t="shared" si="1"/>
        <v>181553736.67680109</v>
      </c>
      <c r="Q68" s="14">
        <f t="shared" si="2"/>
        <v>14524298.934144087</v>
      </c>
      <c r="R68" s="14">
        <f t="shared" si="3"/>
        <v>196078035.61094517</v>
      </c>
      <c r="S68" s="2"/>
      <c r="T68" s="1"/>
    </row>
    <row r="69" spans="1:20" ht="13.2" x14ac:dyDescent="0.25">
      <c r="A69" s="1"/>
      <c r="B69" s="2"/>
      <c r="C69" s="20">
        <f t="shared" si="16"/>
        <v>2650</v>
      </c>
      <c r="D69" s="21">
        <f t="shared" si="20"/>
        <v>113</v>
      </c>
      <c r="E69" s="22">
        <v>53</v>
      </c>
      <c r="F69" s="23">
        <f t="shared" si="17"/>
        <v>246714.17099066416</v>
      </c>
      <c r="G69" s="24">
        <f t="shared" si="18"/>
        <v>2960570.05188797</v>
      </c>
      <c r="H69" s="2"/>
      <c r="I69" s="1"/>
      <c r="J69" s="2"/>
      <c r="K69" s="12">
        <f t="shared" ref="K69:L69" si="72">K68+1</f>
        <v>2627</v>
      </c>
      <c r="L69" s="12">
        <f t="shared" si="72"/>
        <v>90</v>
      </c>
      <c r="M69" s="14">
        <f t="shared" si="5"/>
        <v>196078035.61094517</v>
      </c>
      <c r="N69" s="13">
        <v>15000</v>
      </c>
      <c r="O69" s="14">
        <f t="shared" si="0"/>
        <v>180000</v>
      </c>
      <c r="P69" s="14">
        <f t="shared" si="1"/>
        <v>196258035.61094517</v>
      </c>
      <c r="Q69" s="14">
        <f t="shared" si="2"/>
        <v>15700642.848875614</v>
      </c>
      <c r="R69" s="14">
        <f t="shared" si="3"/>
        <v>211958678.45982078</v>
      </c>
      <c r="S69" s="2"/>
      <c r="T69" s="1"/>
    </row>
    <row r="70" spans="1:20" ht="13.2" x14ac:dyDescent="0.25">
      <c r="A70" s="1"/>
      <c r="B70" s="2"/>
      <c r="C70" s="20">
        <f t="shared" si="16"/>
        <v>2651</v>
      </c>
      <c r="D70" s="21">
        <f t="shared" si="20"/>
        <v>114</v>
      </c>
      <c r="E70" s="22">
        <v>54</v>
      </c>
      <c r="F70" s="23">
        <f t="shared" si="17"/>
        <v>254115.59612038409</v>
      </c>
      <c r="G70" s="24">
        <f t="shared" si="18"/>
        <v>3049387.1534446091</v>
      </c>
      <c r="H70" s="2"/>
      <c r="I70" s="1"/>
      <c r="J70" s="2"/>
      <c r="K70" s="12">
        <f t="shared" ref="K70:L70" si="73">K69+1</f>
        <v>2628</v>
      </c>
      <c r="L70" s="12">
        <f t="shared" si="73"/>
        <v>91</v>
      </c>
      <c r="M70" s="14">
        <f t="shared" si="5"/>
        <v>211958678.45982078</v>
      </c>
      <c r="N70" s="13">
        <v>15000</v>
      </c>
      <c r="O70" s="14">
        <f t="shared" si="0"/>
        <v>180000</v>
      </c>
      <c r="P70" s="14">
        <f t="shared" si="1"/>
        <v>212138678.45982078</v>
      </c>
      <c r="Q70" s="14">
        <f t="shared" si="2"/>
        <v>16971094.276785664</v>
      </c>
      <c r="R70" s="14">
        <f t="shared" si="3"/>
        <v>229109772.73660645</v>
      </c>
      <c r="S70" s="2"/>
      <c r="T70" s="1"/>
    </row>
    <row r="71" spans="1:20" ht="13.2" x14ac:dyDescent="0.25">
      <c r="A71" s="1"/>
      <c r="B71" s="2"/>
      <c r="C71" s="20">
        <f t="shared" si="16"/>
        <v>2652</v>
      </c>
      <c r="D71" s="21">
        <f t="shared" si="20"/>
        <v>115</v>
      </c>
      <c r="E71" s="22">
        <v>55</v>
      </c>
      <c r="F71" s="23">
        <f t="shared" si="17"/>
        <v>261739.06400399568</v>
      </c>
      <c r="G71" s="24">
        <f t="shared" si="18"/>
        <v>3140868.7680479484</v>
      </c>
      <c r="H71" s="2"/>
      <c r="I71" s="1"/>
      <c r="J71" s="2"/>
      <c r="K71" s="12">
        <f t="shared" ref="K71:L71" si="74">K70+1</f>
        <v>2629</v>
      </c>
      <c r="L71" s="12">
        <f t="shared" si="74"/>
        <v>92</v>
      </c>
      <c r="M71" s="14">
        <f t="shared" si="5"/>
        <v>229109772.73660645</v>
      </c>
      <c r="N71" s="13">
        <v>15000</v>
      </c>
      <c r="O71" s="14">
        <f t="shared" si="0"/>
        <v>180000</v>
      </c>
      <c r="P71" s="14">
        <f t="shared" si="1"/>
        <v>229289772.73660645</v>
      </c>
      <c r="Q71" s="14">
        <f t="shared" si="2"/>
        <v>18343181.818928517</v>
      </c>
      <c r="R71" s="14">
        <f t="shared" si="3"/>
        <v>247632954.55553496</v>
      </c>
      <c r="S71" s="2"/>
      <c r="T71" s="1"/>
    </row>
    <row r="72" spans="1:20" ht="13.2" x14ac:dyDescent="0.25">
      <c r="A72" s="1"/>
      <c r="B72" s="2"/>
      <c r="C72" s="20">
        <f t="shared" si="16"/>
        <v>2653</v>
      </c>
      <c r="D72" s="21">
        <f t="shared" si="20"/>
        <v>116</v>
      </c>
      <c r="E72" s="22">
        <v>56</v>
      </c>
      <c r="F72" s="23">
        <f t="shared" si="17"/>
        <v>269591.23592411546</v>
      </c>
      <c r="G72" s="24">
        <f t="shared" si="18"/>
        <v>3235094.8310893858</v>
      </c>
      <c r="H72" s="2"/>
      <c r="I72" s="1"/>
      <c r="J72" s="2"/>
      <c r="K72" s="12">
        <f t="shared" ref="K72:L72" si="75">K71+1</f>
        <v>2630</v>
      </c>
      <c r="L72" s="12">
        <f t="shared" si="75"/>
        <v>93</v>
      </c>
      <c r="M72" s="14">
        <f t="shared" si="5"/>
        <v>247632954.55553496</v>
      </c>
      <c r="N72" s="13">
        <v>15000</v>
      </c>
      <c r="O72" s="14">
        <f t="shared" si="0"/>
        <v>180000</v>
      </c>
      <c r="P72" s="14">
        <f t="shared" si="1"/>
        <v>247812954.55553496</v>
      </c>
      <c r="Q72" s="14">
        <f t="shared" si="2"/>
        <v>19825036.364442796</v>
      </c>
      <c r="R72" s="14">
        <f t="shared" si="3"/>
        <v>267637990.91997775</v>
      </c>
      <c r="S72" s="2"/>
      <c r="T72" s="1"/>
    </row>
    <row r="73" spans="1:20" ht="13.2" x14ac:dyDescent="0.25">
      <c r="A73" s="1"/>
      <c r="B73" s="2"/>
      <c r="C73" s="20">
        <f t="shared" si="16"/>
        <v>2654</v>
      </c>
      <c r="D73" s="21">
        <f t="shared" si="20"/>
        <v>117</v>
      </c>
      <c r="E73" s="22">
        <v>57</v>
      </c>
      <c r="F73" s="23">
        <f t="shared" si="17"/>
        <v>277678.97300183895</v>
      </c>
      <c r="G73" s="24">
        <f t="shared" si="18"/>
        <v>3332147.6760220677</v>
      </c>
      <c r="H73" s="2"/>
      <c r="I73" s="1"/>
      <c r="J73" s="2"/>
      <c r="K73" s="12">
        <f t="shared" ref="K73:L73" si="76">K72+1</f>
        <v>2631</v>
      </c>
      <c r="L73" s="12">
        <f t="shared" si="76"/>
        <v>94</v>
      </c>
      <c r="M73" s="14">
        <f t="shared" si="5"/>
        <v>267637990.91997775</v>
      </c>
      <c r="N73" s="13">
        <v>15000</v>
      </c>
      <c r="O73" s="14">
        <f t="shared" si="0"/>
        <v>180000</v>
      </c>
      <c r="P73" s="14">
        <f t="shared" si="1"/>
        <v>267817990.91997775</v>
      </c>
      <c r="Q73" s="14">
        <f t="shared" si="2"/>
        <v>21425439.27359822</v>
      </c>
      <c r="R73" s="14">
        <f t="shared" si="3"/>
        <v>289243430.19357598</v>
      </c>
      <c r="S73" s="2"/>
      <c r="T73" s="1"/>
    </row>
    <row r="74" spans="1:20" ht="13.2" x14ac:dyDescent="0.25">
      <c r="A74" s="1"/>
      <c r="B74" s="2"/>
      <c r="C74" s="20">
        <f t="shared" si="16"/>
        <v>2655</v>
      </c>
      <c r="D74" s="21">
        <f t="shared" si="20"/>
        <v>118</v>
      </c>
      <c r="E74" s="22">
        <v>58</v>
      </c>
      <c r="F74" s="23">
        <f t="shared" si="17"/>
        <v>286009.34219189413</v>
      </c>
      <c r="G74" s="24">
        <f t="shared" si="18"/>
        <v>3432112.1063027298</v>
      </c>
      <c r="H74" s="2"/>
      <c r="I74" s="1"/>
      <c r="J74" s="2"/>
      <c r="K74" s="12">
        <f t="shared" ref="K74:L74" si="77">K73+1</f>
        <v>2632</v>
      </c>
      <c r="L74" s="12">
        <f t="shared" si="77"/>
        <v>95</v>
      </c>
      <c r="M74" s="14">
        <f t="shared" si="5"/>
        <v>289243430.19357598</v>
      </c>
      <c r="N74" s="13">
        <v>15000</v>
      </c>
      <c r="O74" s="14">
        <f t="shared" si="0"/>
        <v>180000</v>
      </c>
      <c r="P74" s="14">
        <f t="shared" si="1"/>
        <v>289423430.19357598</v>
      </c>
      <c r="Q74" s="14">
        <f t="shared" si="2"/>
        <v>23153874.415486079</v>
      </c>
      <c r="R74" s="14">
        <f t="shared" si="3"/>
        <v>312577304.60906208</v>
      </c>
      <c r="S74" s="2"/>
      <c r="T74" s="1"/>
    </row>
    <row r="75" spans="1:20" ht="13.2" x14ac:dyDescent="0.25">
      <c r="A75" s="1"/>
      <c r="B75" s="2"/>
      <c r="C75" s="20">
        <f t="shared" si="16"/>
        <v>2656</v>
      </c>
      <c r="D75" s="21">
        <f t="shared" si="20"/>
        <v>119</v>
      </c>
      <c r="E75" s="22">
        <v>59</v>
      </c>
      <c r="F75" s="23">
        <f t="shared" si="17"/>
        <v>294589.62245765096</v>
      </c>
      <c r="G75" s="24">
        <f t="shared" si="18"/>
        <v>3535075.4694918115</v>
      </c>
      <c r="H75" s="2"/>
      <c r="I75" s="1"/>
      <c r="J75" s="2"/>
      <c r="K75" s="12">
        <f t="shared" ref="K75:L75" si="78">K74+1</f>
        <v>2633</v>
      </c>
      <c r="L75" s="12">
        <f t="shared" si="78"/>
        <v>96</v>
      </c>
      <c r="M75" s="14">
        <f t="shared" si="5"/>
        <v>312577304.60906208</v>
      </c>
      <c r="N75" s="13">
        <v>15000</v>
      </c>
      <c r="O75" s="14">
        <f t="shared" si="0"/>
        <v>180000</v>
      </c>
      <c r="P75" s="14">
        <f t="shared" si="1"/>
        <v>312757304.60906208</v>
      </c>
      <c r="Q75" s="14">
        <f t="shared" si="2"/>
        <v>25020584.368724968</v>
      </c>
      <c r="R75" s="14">
        <f t="shared" si="3"/>
        <v>337777888.97778702</v>
      </c>
      <c r="S75" s="2"/>
      <c r="T75" s="1"/>
    </row>
    <row r="76" spans="1:20" ht="13.2" x14ac:dyDescent="0.25">
      <c r="A76" s="1"/>
      <c r="B76" s="2"/>
      <c r="C76" s="20">
        <f t="shared" si="16"/>
        <v>2657</v>
      </c>
      <c r="D76" s="21">
        <f t="shared" si="20"/>
        <v>120</v>
      </c>
      <c r="E76" s="22">
        <v>60</v>
      </c>
      <c r="F76" s="23">
        <f t="shared" si="17"/>
        <v>303427.3111313805</v>
      </c>
      <c r="G76" s="24">
        <f t="shared" si="18"/>
        <v>3641127.733576566</v>
      </c>
      <c r="H76" s="2"/>
      <c r="I76" s="1"/>
      <c r="J76" s="2"/>
      <c r="K76" s="12">
        <f t="shared" ref="K76:L76" si="79">K75+1</f>
        <v>2634</v>
      </c>
      <c r="L76" s="12">
        <f t="shared" si="79"/>
        <v>97</v>
      </c>
      <c r="M76" s="14">
        <f t="shared" si="5"/>
        <v>337777888.97778702</v>
      </c>
      <c r="N76" s="13">
        <v>15000</v>
      </c>
      <c r="O76" s="14">
        <f t="shared" si="0"/>
        <v>180000</v>
      </c>
      <c r="P76" s="14">
        <f t="shared" si="1"/>
        <v>337957888.97778702</v>
      </c>
      <c r="Q76" s="14">
        <f t="shared" si="2"/>
        <v>27036631.118222963</v>
      </c>
      <c r="R76" s="14">
        <f t="shared" si="3"/>
        <v>364994520.09600997</v>
      </c>
      <c r="S76" s="2"/>
      <c r="T76" s="1"/>
    </row>
    <row r="77" spans="1:20" ht="13.2" x14ac:dyDescent="0.25">
      <c r="A77" s="1"/>
      <c r="B77" s="2"/>
      <c r="C77" s="20">
        <f t="shared" si="16"/>
        <v>2657</v>
      </c>
      <c r="D77" s="21">
        <f t="shared" si="20"/>
        <v>121</v>
      </c>
      <c r="E77" s="22">
        <v>60</v>
      </c>
      <c r="F77" s="23">
        <f t="shared" si="17"/>
        <v>303427.3111313805</v>
      </c>
      <c r="G77" s="24">
        <f t="shared" si="18"/>
        <v>3641127.733576566</v>
      </c>
      <c r="H77" s="2"/>
      <c r="I77" s="1"/>
      <c r="J77" s="2"/>
      <c r="K77" s="12">
        <f t="shared" ref="K77:L77" si="80">K76+1</f>
        <v>2635</v>
      </c>
      <c r="L77" s="12">
        <f t="shared" si="80"/>
        <v>98</v>
      </c>
      <c r="M77" s="14">
        <f t="shared" si="5"/>
        <v>364994520.09600997</v>
      </c>
      <c r="N77" s="13">
        <v>15000</v>
      </c>
      <c r="O77" s="14">
        <f t="shared" si="0"/>
        <v>180000</v>
      </c>
      <c r="P77" s="14">
        <f t="shared" si="1"/>
        <v>365174520.09600997</v>
      </c>
      <c r="Q77" s="14">
        <f t="shared" si="2"/>
        <v>29213961.607680798</v>
      </c>
      <c r="R77" s="14">
        <f t="shared" si="3"/>
        <v>394388481.70369077</v>
      </c>
      <c r="S77" s="2"/>
      <c r="T77" s="1"/>
    </row>
    <row r="78" spans="1:20" ht="13.2" x14ac:dyDescent="0.25">
      <c r="A78" s="1"/>
      <c r="B78" s="2"/>
      <c r="C78" s="20">
        <f t="shared" si="16"/>
        <v>2657</v>
      </c>
      <c r="D78" s="21">
        <f t="shared" si="20"/>
        <v>122</v>
      </c>
      <c r="E78" s="22">
        <v>60</v>
      </c>
      <c r="F78" s="23">
        <f t="shared" si="17"/>
        <v>303427.3111313805</v>
      </c>
      <c r="G78" s="24">
        <f t="shared" si="18"/>
        <v>3641127.733576566</v>
      </c>
      <c r="H78" s="2"/>
      <c r="I78" s="1"/>
      <c r="J78" s="2"/>
      <c r="K78" s="12">
        <f t="shared" ref="K78:L78" si="81">K77+1</f>
        <v>2636</v>
      </c>
      <c r="L78" s="12">
        <f t="shared" si="81"/>
        <v>99</v>
      </c>
      <c r="M78" s="14">
        <f t="shared" si="5"/>
        <v>394388481.70369077</v>
      </c>
      <c r="N78" s="13">
        <v>15000</v>
      </c>
      <c r="O78" s="14">
        <f t="shared" si="0"/>
        <v>180000</v>
      </c>
      <c r="P78" s="14">
        <f t="shared" si="1"/>
        <v>394568481.70369077</v>
      </c>
      <c r="Q78" s="14">
        <f t="shared" si="2"/>
        <v>31565478.536295261</v>
      </c>
      <c r="R78" s="14">
        <f t="shared" si="3"/>
        <v>426133960.239986</v>
      </c>
      <c r="S78" s="2"/>
      <c r="T78" s="1"/>
    </row>
    <row r="79" spans="1:20" ht="13.2" x14ac:dyDescent="0.25">
      <c r="A79" s="1"/>
      <c r="B79" s="2"/>
      <c r="C79" s="20">
        <f t="shared" si="16"/>
        <v>2657</v>
      </c>
      <c r="D79" s="21">
        <f t="shared" si="20"/>
        <v>123</v>
      </c>
      <c r="E79" s="22">
        <v>60</v>
      </c>
      <c r="F79" s="23">
        <f t="shared" si="17"/>
        <v>303427.3111313805</v>
      </c>
      <c r="G79" s="24">
        <f t="shared" si="18"/>
        <v>3641127.733576566</v>
      </c>
      <c r="H79" s="2"/>
      <c r="I79" s="1"/>
      <c r="J79" s="2"/>
      <c r="K79" s="12">
        <f t="shared" ref="K79:L79" si="82">K78+1</f>
        <v>2637</v>
      </c>
      <c r="L79" s="12">
        <f t="shared" si="82"/>
        <v>100</v>
      </c>
      <c r="M79" s="14">
        <f t="shared" si="5"/>
        <v>426133960.239986</v>
      </c>
      <c r="N79" s="13">
        <v>15000</v>
      </c>
      <c r="O79" s="14">
        <f t="shared" si="0"/>
        <v>180000</v>
      </c>
      <c r="P79" s="14">
        <f t="shared" si="1"/>
        <v>426313960.239986</v>
      </c>
      <c r="Q79" s="14">
        <f t="shared" si="2"/>
        <v>34105116.819198884</v>
      </c>
      <c r="R79" s="14">
        <f t="shared" si="3"/>
        <v>460419077.05918491</v>
      </c>
      <c r="S79" s="2"/>
      <c r="T79" s="1"/>
    </row>
    <row r="80" spans="1:20" ht="13.2" x14ac:dyDescent="0.25">
      <c r="A80" s="1"/>
      <c r="B80" s="2"/>
      <c r="C80" s="20">
        <f t="shared" si="16"/>
        <v>2657</v>
      </c>
      <c r="D80" s="21">
        <f t="shared" si="20"/>
        <v>124</v>
      </c>
      <c r="E80" s="22">
        <v>60</v>
      </c>
      <c r="F80" s="23">
        <f t="shared" si="17"/>
        <v>303427.3111313805</v>
      </c>
      <c r="G80" s="24">
        <f t="shared" si="18"/>
        <v>3641127.733576566</v>
      </c>
      <c r="H80" s="2"/>
      <c r="I80" s="1"/>
      <c r="J80" s="2"/>
      <c r="K80" s="12">
        <f t="shared" ref="K80:L80" si="83">K79+1</f>
        <v>2638</v>
      </c>
      <c r="L80" s="12">
        <f t="shared" si="83"/>
        <v>101</v>
      </c>
      <c r="M80" s="14">
        <f t="shared" si="5"/>
        <v>460419077.05918491</v>
      </c>
      <c r="N80" s="13">
        <v>15000</v>
      </c>
      <c r="O80" s="14">
        <f t="shared" si="0"/>
        <v>180000</v>
      </c>
      <c r="P80" s="14">
        <f t="shared" si="1"/>
        <v>460599077.05918491</v>
      </c>
      <c r="Q80" s="14">
        <f t="shared" si="2"/>
        <v>36847926.164734796</v>
      </c>
      <c r="R80" s="14">
        <f t="shared" si="3"/>
        <v>497447003.22391969</v>
      </c>
      <c r="S80" s="2"/>
      <c r="T80" s="1"/>
    </row>
    <row r="81" spans="1:20" ht="13.2" x14ac:dyDescent="0.25">
      <c r="A81" s="1"/>
      <c r="B81" s="2"/>
      <c r="C81" s="2"/>
      <c r="D81" s="2"/>
      <c r="E81" s="2"/>
      <c r="F81" s="2"/>
      <c r="G81" s="2"/>
      <c r="H81" s="2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1"/>
    </row>
  </sheetData>
  <mergeCells count="14">
    <mergeCell ref="C11:F11"/>
    <mergeCell ref="C12:F12"/>
    <mergeCell ref="C13:F13"/>
    <mergeCell ref="K4:K5"/>
    <mergeCell ref="L4:L5"/>
    <mergeCell ref="M4:M5"/>
    <mergeCell ref="N4:N5"/>
    <mergeCell ref="P4:P5"/>
    <mergeCell ref="R4:R5"/>
    <mergeCell ref="C4:F4"/>
    <mergeCell ref="C5:F5"/>
    <mergeCell ref="C6:F6"/>
    <mergeCell ref="C7:F7"/>
    <mergeCell ref="C8:F8"/>
  </mergeCells>
  <conditionalFormatting sqref="K7:R80">
    <cfRule type="expression" dxfId="1" priority="1">
      <formula>$L7=$G$5</formula>
    </cfRule>
  </conditionalFormatting>
  <conditionalFormatting sqref="C17:G80">
    <cfRule type="expression" dxfId="0" priority="2">
      <formula>$D17=$G$6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Rojchaiwiriyakul, Siripong (S.)</cp:lastModifiedBy>
  <dcterms:modified xsi:type="dcterms:W3CDTF">2022-06-06T15:04:03Z</dcterms:modified>
</cp:coreProperties>
</file>